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STING\12. Website Updates\2023\11 Nov\Pre Submission Validation\"/>
    </mc:Choice>
  </mc:AlternateContent>
  <xr:revisionPtr revIDLastSave="0" documentId="8_{BFBBD491-E403-4C30-9AEF-383753D38B6F}" xr6:coauthVersionLast="47" xr6:coauthVersionMax="47" xr10:uidLastSave="{00000000-0000-0000-0000-000000000000}"/>
  <bookViews>
    <workbookView xWindow="-120" yWindow="-120" windowWidth="25440" windowHeight="15270" xr2:uid="{E24DB074-E6BE-4D3D-ACBC-D25026D7DB81}"/>
  </bookViews>
  <sheets>
    <sheet name="CfD_Quarterly_Reconciliation" sheetId="1" r:id="rId1"/>
  </sheets>
  <definedNames>
    <definedName name="DME_LocalFile" hidden="1">"True"</definedName>
    <definedName name="EndDate">#REF!</definedName>
    <definedName name="InterimRate">#REF!</definedName>
    <definedName name="LevyPeriod">#REF!</definedName>
    <definedName name="_xlnm.Print_Area" localSheetId="0">CfD_Quarterly_Reconciliation!$A$1:$W$102</definedName>
    <definedName name="ReserveFund">#REF!</definedName>
    <definedName name="Start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1" l="1"/>
  <c r="F101" i="1"/>
  <c r="P101" i="1" s="1"/>
  <c r="R101" i="1" s="1"/>
  <c r="N103" i="1"/>
  <c r="L103" i="1"/>
  <c r="H103" i="1"/>
  <c r="D103" i="1"/>
  <c r="J100" i="1"/>
  <c r="F100" i="1"/>
  <c r="P100" i="1" s="1"/>
  <c r="R100" i="1" s="1"/>
  <c r="F98" i="1" l="1"/>
  <c r="J98" i="1"/>
  <c r="F99" i="1"/>
  <c r="J99" i="1"/>
  <c r="P99" i="1" l="1"/>
  <c r="R99" i="1" s="1"/>
  <c r="P98" i="1"/>
  <c r="R98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0" i="1"/>
  <c r="F103" i="1" l="1"/>
  <c r="J103" i="1"/>
  <c r="P83" i="1"/>
  <c r="R83" i="1" s="1"/>
  <c r="P97" i="1"/>
  <c r="R97" i="1" s="1"/>
  <c r="P37" i="1"/>
  <c r="R37" i="1" s="1"/>
  <c r="P15" i="1"/>
  <c r="R15" i="1" s="1"/>
  <c r="P23" i="1"/>
  <c r="R23" i="1" s="1"/>
  <c r="P12" i="1"/>
  <c r="R12" i="1" s="1"/>
  <c r="P94" i="1"/>
  <c r="R94" i="1" s="1"/>
  <c r="P60" i="1"/>
  <c r="R60" i="1" s="1"/>
  <c r="P10" i="1"/>
  <c r="R10" i="1" s="1"/>
  <c r="P52" i="1"/>
  <c r="R52" i="1" s="1"/>
  <c r="P87" i="1"/>
  <c r="R87" i="1" s="1"/>
  <c r="P22" i="1"/>
  <c r="R22" i="1" s="1"/>
  <c r="P59" i="1"/>
  <c r="R59" i="1" s="1"/>
  <c r="P47" i="1"/>
  <c r="R47" i="1" s="1"/>
  <c r="P92" i="1"/>
  <c r="R92" i="1" s="1"/>
  <c r="P64" i="1"/>
  <c r="R64" i="1" s="1"/>
  <c r="P27" i="1"/>
  <c r="R27" i="1" s="1"/>
  <c r="P68" i="1"/>
  <c r="R68" i="1" s="1"/>
  <c r="P20" i="1"/>
  <c r="R20" i="1" s="1"/>
  <c r="P66" i="1"/>
  <c r="R66" i="1" s="1"/>
  <c r="P11" i="1"/>
  <c r="R11" i="1" s="1"/>
  <c r="P17" i="1"/>
  <c r="R17" i="1" s="1"/>
  <c r="P26" i="1"/>
  <c r="R26" i="1" s="1"/>
  <c r="P82" i="1"/>
  <c r="R82" i="1" s="1"/>
  <c r="P75" i="1"/>
  <c r="R75" i="1" s="1"/>
  <c r="P81" i="1"/>
  <c r="R81" i="1" s="1"/>
  <c r="P62" i="1"/>
  <c r="R62" i="1" s="1"/>
  <c r="P46" i="1"/>
  <c r="R46" i="1" s="1"/>
  <c r="P51" i="1"/>
  <c r="R51" i="1" s="1"/>
  <c r="P18" i="1"/>
  <c r="R18" i="1" s="1"/>
  <c r="P39" i="1"/>
  <c r="R39" i="1" s="1"/>
  <c r="P74" i="1"/>
  <c r="R74" i="1" s="1"/>
  <c r="P78" i="1"/>
  <c r="R78" i="1" s="1"/>
  <c r="P54" i="1"/>
  <c r="R54" i="1" s="1"/>
  <c r="P38" i="1"/>
  <c r="R38" i="1" s="1"/>
  <c r="P63" i="1"/>
  <c r="R63" i="1" s="1"/>
  <c r="P45" i="1"/>
  <c r="R45" i="1" s="1"/>
  <c r="P48" i="1"/>
  <c r="R48" i="1" s="1"/>
  <c r="P70" i="1"/>
  <c r="R70" i="1" s="1"/>
  <c r="P79" i="1"/>
  <c r="R79" i="1" s="1"/>
  <c r="P43" i="1"/>
  <c r="R43" i="1" s="1"/>
  <c r="P31" i="1"/>
  <c r="R31" i="1" s="1"/>
  <c r="P29" i="1"/>
  <c r="R29" i="1" s="1"/>
  <c r="P44" i="1"/>
  <c r="R44" i="1" s="1"/>
  <c r="P33" i="1"/>
  <c r="R33" i="1" s="1"/>
  <c r="P28" i="1"/>
  <c r="R28" i="1" s="1"/>
  <c r="P88" i="1"/>
  <c r="R88" i="1" s="1"/>
  <c r="P50" i="1"/>
  <c r="R50" i="1" s="1"/>
  <c r="P32" i="1"/>
  <c r="R32" i="1" s="1"/>
  <c r="P25" i="1"/>
  <c r="R25" i="1" s="1"/>
  <c r="P91" i="1"/>
  <c r="R91" i="1" s="1"/>
  <c r="P36" i="1"/>
  <c r="R36" i="1" s="1"/>
  <c r="P56" i="1"/>
  <c r="R56" i="1" s="1"/>
  <c r="P34" i="1"/>
  <c r="R34" i="1" s="1"/>
  <c r="P89" i="1"/>
  <c r="R89" i="1" s="1"/>
  <c r="P85" i="1"/>
  <c r="R85" i="1" s="1"/>
  <c r="P73" i="1"/>
  <c r="R73" i="1" s="1"/>
  <c r="P90" i="1"/>
  <c r="R90" i="1" s="1"/>
  <c r="P93" i="1"/>
  <c r="R93" i="1" s="1"/>
  <c r="P95" i="1"/>
  <c r="R95" i="1" s="1"/>
  <c r="P84" i="1"/>
  <c r="R84" i="1" s="1"/>
  <c r="P80" i="1"/>
  <c r="R80" i="1" s="1"/>
  <c r="P42" i="1"/>
  <c r="R42" i="1" s="1"/>
  <c r="P67" i="1"/>
  <c r="R67" i="1" s="1"/>
  <c r="P71" i="1"/>
  <c r="R71" i="1" s="1"/>
  <c r="P21" i="1"/>
  <c r="R21" i="1" s="1"/>
  <c r="P69" i="1"/>
  <c r="R69" i="1" s="1"/>
  <c r="P65" i="1"/>
  <c r="R65" i="1" s="1"/>
  <c r="P61" i="1"/>
  <c r="R61" i="1" s="1"/>
  <c r="P57" i="1"/>
  <c r="R57" i="1" s="1"/>
  <c r="P30" i="1"/>
  <c r="R30" i="1" s="1"/>
  <c r="P35" i="1"/>
  <c r="R35" i="1" s="1"/>
  <c r="P55" i="1"/>
  <c r="R55" i="1" s="1"/>
  <c r="P40" i="1"/>
  <c r="R40" i="1" s="1"/>
  <c r="P96" i="1"/>
  <c r="R96" i="1" s="1"/>
  <c r="P86" i="1"/>
  <c r="R86" i="1" s="1"/>
  <c r="P77" i="1"/>
  <c r="R77" i="1" s="1"/>
  <c r="P24" i="1"/>
  <c r="R24" i="1" s="1"/>
  <c r="P16" i="1"/>
  <c r="R16" i="1" s="1"/>
  <c r="P49" i="1"/>
  <c r="R49" i="1" s="1"/>
  <c r="P53" i="1"/>
  <c r="R53" i="1" s="1"/>
  <c r="P41" i="1"/>
  <c r="R41" i="1" s="1"/>
  <c r="P14" i="1"/>
  <c r="R14" i="1" s="1"/>
  <c r="P19" i="1"/>
  <c r="R19" i="1" s="1"/>
  <c r="P72" i="1"/>
  <c r="R72" i="1" s="1"/>
  <c r="P76" i="1"/>
  <c r="R76" i="1" s="1"/>
  <c r="P13" i="1"/>
  <c r="R13" i="1" s="1"/>
  <c r="P58" i="1"/>
  <c r="R58" i="1" s="1"/>
  <c r="P103" i="1" l="1"/>
  <c r="R103" i="1" s="1"/>
  <c r="T10" i="1" s="1"/>
</calcChain>
</file>

<file path=xl/sharedStrings.xml><?xml version="1.0" encoding="utf-8"?>
<sst xmlns="http://schemas.openxmlformats.org/spreadsheetml/2006/main" count="16" uniqueCount="16">
  <si>
    <t>CfD Actual Rates - Quarterly Reconciliation</t>
  </si>
  <si>
    <t>1st July 2023 to 30th September 2023</t>
  </si>
  <si>
    <t>* The information has been downloaded from the LCCC website published 17th Oct 2023</t>
  </si>
  <si>
    <t>** GEE is no longer is issued from April 2023</t>
  </si>
  <si>
    <t>Date</t>
  </si>
  <si>
    <t>Reconciled Daily Levy Rate (£/MWh) *</t>
  </si>
  <si>
    <t>Reconciled Daily Levy (£) *</t>
  </si>
  <si>
    <t>CfD Operational Cost Rate
(£/MWh)</t>
  </si>
  <si>
    <t>CfD Operational Cost
(£)</t>
  </si>
  <si>
    <t>Reconciled Eligible Demand (MWh) excluding GEE *</t>
  </si>
  <si>
    <t>Expected Green Exempt Volume (MWh) **</t>
  </si>
  <si>
    <t>Reconciled Daily Levy Rate including GEE (£/MWh) **</t>
  </si>
  <si>
    <t>Total CfD Rate
(£/MWh) including GEE</t>
  </si>
  <si>
    <t>Quarterly Demand Weighted Rate
(£/MWh)</t>
  </si>
  <si>
    <t>23/24 Green Exempt Volume Cap (MWh per quarter)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</si>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</sst>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"/>
    <numFmt numFmtId="166" formatCode="_(&quot;£&quot;* #,##0.00_);_(&quot;£&quot;* \(#,##0.00\);_(&quot;£&quot;* &quot;-&quot;??_);_(@_)"/>
    <numFmt numFmtId="167" formatCode="&quot;£&quot;#,##0"/>
    <numFmt numFmtId="168" formatCode="#,##0.000"/>
    <numFmt numFmtId="169" formatCode="&quot;£&quot;#,##0.00"/>
    <numFmt numFmtId="170" formatCode="#,##0.0000"/>
    <numFmt numFmtId="171" formatCode="#,##0.00000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002F5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4" fillId="0" borderId="0"/>
    <xf numFmtId="0" fontId="6" fillId="4" borderId="3"/>
    <xf numFmtId="0" fontId="9" fillId="6" borderId="1"/>
  </cellStyleXfs>
  <cellXfs count="28">
    <xf numFmtId="0" fontId="0" fillId="0" borderId="0" xfId="0"/>
    <xf numFmtId="0" fontId="3" fillId="2" borderId="0" xfId="0" applyFont="1" applyFill="1"/>
    <xf numFmtId="0" fontId="5" fillId="3" borderId="2" xfId="3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3" applyFont="1" applyFill="1" applyAlignment="1">
      <alignment horizontal="center" vertical="center" wrapText="1"/>
    </xf>
    <xf numFmtId="14" fontId="10" fillId="2" borderId="0" xfId="5" applyNumberFormat="1" applyFont="1" applyFill="1" applyBorder="1" applyAlignment="1">
      <alignment horizontal="center"/>
    </xf>
    <xf numFmtId="165" fontId="10" fillId="2" borderId="0" xfId="5" applyNumberFormat="1" applyFont="1" applyFill="1" applyBorder="1" applyAlignment="1">
      <alignment horizontal="center"/>
    </xf>
    <xf numFmtId="167" fontId="10" fillId="5" borderId="2" xfId="2" applyNumberFormat="1" applyFont="1" applyFill="1" applyBorder="1" applyAlignment="1">
      <alignment horizontal="center"/>
    </xf>
    <xf numFmtId="167" fontId="10" fillId="2" borderId="0" xfId="2" applyNumberFormat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center"/>
    </xf>
    <xf numFmtId="3" fontId="10" fillId="2" borderId="0" xfId="5" applyNumberFormat="1" applyFont="1" applyFill="1" applyBorder="1" applyAlignment="1">
      <alignment horizontal="center"/>
    </xf>
    <xf numFmtId="168" fontId="10" fillId="5" borderId="2" xfId="5" applyNumberFormat="1" applyFont="1" applyFill="1" applyBorder="1" applyAlignment="1">
      <alignment horizontal="center"/>
    </xf>
    <xf numFmtId="0" fontId="2" fillId="2" borderId="0" xfId="0" applyFont="1" applyFill="1"/>
    <xf numFmtId="170" fontId="10" fillId="5" borderId="2" xfId="5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/>
    <xf numFmtId="14" fontId="1" fillId="5" borderId="4" xfId="3" applyNumberFormat="1" applyFont="1" applyFill="1" applyBorder="1" applyAlignment="1">
      <alignment horizontal="center" vertical="center"/>
    </xf>
    <xf numFmtId="165" fontId="1" fillId="7" borderId="5" xfId="3" applyNumberFormat="1" applyFont="1" applyFill="1" applyBorder="1" applyAlignment="1">
      <alignment horizontal="center" vertical="center" wrapText="1"/>
    </xf>
    <xf numFmtId="3" fontId="1" fillId="7" borderId="5" xfId="1" applyNumberFormat="1" applyFont="1" applyFill="1" applyBorder="1" applyAlignment="1">
      <alignment horizontal="center" vertical="center" wrapText="1"/>
    </xf>
    <xf numFmtId="168" fontId="1" fillId="5" borderId="2" xfId="1" applyNumberFormat="1" applyFont="1" applyFill="1" applyBorder="1" applyAlignment="1">
      <alignment horizontal="center" vertical="center" wrapText="1"/>
    </xf>
    <xf numFmtId="3" fontId="1" fillId="7" borderId="2" xfId="1" applyNumberFormat="1" applyFont="1" applyFill="1" applyBorder="1" applyAlignment="1">
      <alignment horizontal="center" vertical="center" wrapText="1"/>
    </xf>
    <xf numFmtId="170" fontId="1" fillId="2" borderId="0" xfId="0" applyNumberFormat="1" applyFont="1" applyFill="1"/>
    <xf numFmtId="171" fontId="1" fillId="2" borderId="0" xfId="0" applyNumberFormat="1" applyFont="1" applyFill="1"/>
    <xf numFmtId="165" fontId="1" fillId="2" borderId="0" xfId="0" applyNumberFormat="1" applyFont="1" applyFill="1"/>
    <xf numFmtId="3" fontId="1" fillId="2" borderId="0" xfId="0" applyNumberFormat="1" applyFont="1" applyFill="1"/>
    <xf numFmtId="168" fontId="1" fillId="2" borderId="0" xfId="0" applyNumberFormat="1" applyFont="1" applyFill="1"/>
    <xf numFmtId="169" fontId="1" fillId="2" borderId="0" xfId="0" applyNumberFormat="1" applyFont="1" applyFill="1"/>
  </cellXfs>
  <cellStyles count="6">
    <cellStyle name="Calculation 2 2" xfId="4" xr:uid="{30ADF1F2-79E3-4DE3-B76B-AF2CC8CB1E74}"/>
    <cellStyle name="Calculation 5" xfId="5" xr:uid="{39A2E922-5019-4498-BDD1-AB993E2E2B74}"/>
    <cellStyle name="Comma" xfId="1" builtinId="3"/>
    <cellStyle name="Currency" xfId="2" builtinId="4"/>
    <cellStyle name="Normal" xfId="0" builtinId="0"/>
    <cellStyle name="Normal 214 2" xfId="3" xr:uid="{2545C454-E464-4EDA-81F4-A5A14EED9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1216607</xdr:colOff>
      <xdr:row>1</xdr:row>
      <xdr:rowOff>0</xdr:rowOff>
    </xdr:from>
    <xdr:to>
      <xdr:col>20</xdr:col>
      <xdr:colOff>16215</xdr:colOff>
      <xdr:row>2</xdr:row>
      <xdr:rowOff>1174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F4F85-C2B9-447F-8F2C-176C033F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8147" y="182880"/>
          <a:ext cx="5173477" cy="46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D050-AEF8-4071-B762-C895105A6EC6}">
  <sheetPr>
    <pageSetUpPr fitToPage="1"/>
  </sheetPr>
  <dimension ref="B2:Y103"/>
  <sheetViews>
    <sheetView tabSelected="1" zoomScale="85" workbookViewId="0">
      <selection activeCell="C11" sqref="C11"/>
    </sheetView>
  </sheetViews>
  <sheetFormatPr defaultColWidth="9.140625" defaultRowHeight="15" x14ac:dyDescent="0.25"/>
  <cols>
    <col min="1" max="1" width="2.7109375" style="1" customWidth="1"/>
    <col min="2" max="2" width="22.85546875" style="1" customWidth="1"/>
    <col min="3" max="3" width="1.28515625" style="1" customWidth="1"/>
    <col min="4" max="4" width="22.85546875" style="1" customWidth="1"/>
    <col min="5" max="5" width="1.28515625" style="1" customWidth="1"/>
    <col min="6" max="6" width="22.85546875" style="1" customWidth="1"/>
    <col min="7" max="7" width="1.28515625" style="1" customWidth="1"/>
    <col min="8" max="8" width="22.85546875" style="1" customWidth="1"/>
    <col min="9" max="9" width="1.42578125" style="1" customWidth="1"/>
    <col min="10" max="10" width="22.85546875" style="1" customWidth="1"/>
    <col min="11" max="11" width="1.42578125" style="1" customWidth="1"/>
    <col min="12" max="12" width="22.85546875" style="1" customWidth="1"/>
    <col min="13" max="13" width="1.42578125" style="1" customWidth="1"/>
    <col min="14" max="14" width="22.85546875" style="1" customWidth="1"/>
    <col min="15" max="15" width="1.28515625" style="1" customWidth="1"/>
    <col min="16" max="16" width="22.85546875" style="1" customWidth="1"/>
    <col min="17" max="17" width="1.42578125" style="1" customWidth="1"/>
    <col min="18" max="18" width="21.7109375" style="1" customWidth="1"/>
    <col min="19" max="19" width="2.7109375" style="1" customWidth="1"/>
    <col min="20" max="20" width="21.7109375" style="1" customWidth="1"/>
    <col min="21" max="21" width="1.28515625" style="1" customWidth="1"/>
    <col min="22" max="22" width="21.7109375" style="1" customWidth="1"/>
    <col min="23" max="23" width="2.7109375" style="1" customWidth="1"/>
    <col min="24" max="16384" width="9.140625" style="1"/>
  </cols>
  <sheetData>
    <row r="2" spans="2:25" ht="36" x14ac:dyDescent="0.55000000000000004">
      <c r="B2" s="13" t="s">
        <v>0</v>
      </c>
      <c r="C2" s="13"/>
      <c r="D2" s="13"/>
      <c r="E2" s="13"/>
      <c r="F2" s="1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2:25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5" spans="2:25" x14ac:dyDescent="0.25">
      <c r="B5" s="15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2:25" x14ac:dyDescent="0.25">
      <c r="B6" s="16" t="s">
        <v>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2:25" ht="15.75" thickBot="1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2:25" s="4" customFormat="1" ht="54.75" customHeight="1" thickBot="1" x14ac:dyDescent="0.3">
      <c r="B8" s="2" t="s">
        <v>4</v>
      </c>
      <c r="C8" s="3"/>
      <c r="D8" s="2" t="s">
        <v>5</v>
      </c>
      <c r="E8" s="3"/>
      <c r="F8" s="2" t="s">
        <v>6</v>
      </c>
      <c r="G8" s="3"/>
      <c r="H8" s="2" t="s">
        <v>7</v>
      </c>
      <c r="I8" s="3"/>
      <c r="J8" s="2" t="s">
        <v>8</v>
      </c>
      <c r="K8" s="3"/>
      <c r="L8" s="2" t="s">
        <v>9</v>
      </c>
      <c r="M8" s="3"/>
      <c r="N8" s="2" t="s">
        <v>10</v>
      </c>
      <c r="O8" s="3"/>
      <c r="P8" s="2" t="s">
        <v>11</v>
      </c>
      <c r="Q8" s="3"/>
      <c r="R8" s="2" t="s">
        <v>12</v>
      </c>
      <c r="T8" s="2" t="s">
        <v>13</v>
      </c>
      <c r="V8" s="2" t="s">
        <v>14</v>
      </c>
    </row>
    <row r="9" spans="2:25" ht="6.75" customHeight="1" thickBot="1" x14ac:dyDescent="0.3">
      <c r="B9" s="5"/>
      <c r="C9" s="3"/>
      <c r="D9" s="5"/>
      <c r="E9" s="3"/>
      <c r="F9" s="5"/>
      <c r="G9" s="3"/>
      <c r="H9" s="5"/>
      <c r="I9" s="3"/>
      <c r="J9" s="5"/>
      <c r="K9" s="3"/>
      <c r="L9" s="5"/>
      <c r="M9" s="3"/>
      <c r="N9" s="5"/>
      <c r="O9" s="3"/>
      <c r="P9" s="5"/>
      <c r="Q9" s="3"/>
      <c r="R9" s="5"/>
      <c r="S9" s="16"/>
      <c r="T9" s="3"/>
      <c r="U9" s="16"/>
      <c r="V9" s="3"/>
      <c r="W9" s="16"/>
      <c r="X9" s="16"/>
      <c r="Y9" s="16"/>
    </row>
    <row r="10" spans="2:25" ht="15.75" thickBot="1" x14ac:dyDescent="0.3">
      <c r="B10" s="17">
        <v>45108</v>
      </c>
      <c r="C10" s="6"/>
      <c r="D10" s="18">
        <v>18.0397</v>
      </c>
      <c r="E10" s="7"/>
      <c r="F10" s="8">
        <f>D10*L10</f>
        <v>10682814.506959701</v>
      </c>
      <c r="G10" s="7"/>
      <c r="H10" s="18">
        <v>9.9400000000000002E-2</v>
      </c>
      <c r="I10" s="7"/>
      <c r="J10" s="8">
        <f>H10*L10</f>
        <v>58863.049939400007</v>
      </c>
      <c r="K10" s="9"/>
      <c r="L10" s="19">
        <v>592183.60100000002</v>
      </c>
      <c r="M10" s="10"/>
      <c r="N10" s="19">
        <v>0</v>
      </c>
      <c r="O10" s="11"/>
      <c r="P10" s="12">
        <f>F10/(L10-N10)</f>
        <v>18.0397</v>
      </c>
      <c r="Q10" s="11"/>
      <c r="R10" s="14">
        <f>P10+H10</f>
        <v>18.139099999999999</v>
      </c>
      <c r="S10" s="16"/>
      <c r="T10" s="20">
        <f>R103</f>
        <v>6.3610338943881795</v>
      </c>
      <c r="U10" s="16"/>
      <c r="V10" s="21">
        <v>0</v>
      </c>
      <c r="W10" s="16"/>
      <c r="X10" s="16"/>
      <c r="Y10" s="22"/>
    </row>
    <row r="11" spans="2:25" ht="15.75" thickBot="1" x14ac:dyDescent="0.3">
      <c r="B11" s="17">
        <v>45109</v>
      </c>
      <c r="C11" s="6"/>
      <c r="D11" s="18">
        <v>14.9389</v>
      </c>
      <c r="E11" s="7"/>
      <c r="F11" s="8">
        <f t="shared" ref="F11:F74" si="0">D11*L11</f>
        <v>8597716.1142209005</v>
      </c>
      <c r="G11" s="7"/>
      <c r="H11" s="18">
        <v>9.9400000000000002E-2</v>
      </c>
      <c r="I11" s="7"/>
      <c r="J11" s="8">
        <f t="shared" ref="J11:J74" si="1">H11*L11</f>
        <v>57207.222871400008</v>
      </c>
      <c r="K11" s="9"/>
      <c r="L11" s="19">
        <v>575525.38100000005</v>
      </c>
      <c r="M11" s="10"/>
      <c r="N11" s="19">
        <v>0</v>
      </c>
      <c r="O11" s="11"/>
      <c r="P11" s="12">
        <f t="shared" ref="P11:P74" si="2">F11/(L11-N11)</f>
        <v>14.9389</v>
      </c>
      <c r="Q11" s="11"/>
      <c r="R11" s="14">
        <f t="shared" ref="R11:R74" si="3">P11+H11</f>
        <v>15.0383</v>
      </c>
      <c r="S11" s="16"/>
      <c r="T11" s="23"/>
      <c r="U11" s="16"/>
      <c r="V11" s="16"/>
      <c r="W11" s="16"/>
      <c r="X11" s="16"/>
      <c r="Y11" s="22"/>
    </row>
    <row r="12" spans="2:25" ht="15.75" thickBot="1" x14ac:dyDescent="0.3">
      <c r="B12" s="17">
        <v>45110</v>
      </c>
      <c r="C12" s="6"/>
      <c r="D12" s="18">
        <v>12.45</v>
      </c>
      <c r="E12" s="7"/>
      <c r="F12" s="8">
        <f t="shared" si="0"/>
        <v>8094042.9534</v>
      </c>
      <c r="G12" s="7"/>
      <c r="H12" s="18">
        <v>9.9400000000000002E-2</v>
      </c>
      <c r="I12" s="7"/>
      <c r="J12" s="8">
        <f t="shared" si="1"/>
        <v>64622.318840800006</v>
      </c>
      <c r="K12" s="9"/>
      <c r="L12" s="19">
        <v>650123.93200000003</v>
      </c>
      <c r="M12" s="10"/>
      <c r="N12" s="19">
        <v>0</v>
      </c>
      <c r="O12" s="11"/>
      <c r="P12" s="12">
        <f t="shared" si="2"/>
        <v>12.45</v>
      </c>
      <c r="Q12" s="11"/>
      <c r="R12" s="14">
        <f t="shared" si="3"/>
        <v>12.549399999999999</v>
      </c>
      <c r="S12" s="16"/>
      <c r="T12" s="24"/>
      <c r="U12" s="16"/>
      <c r="V12" s="25"/>
      <c r="W12" s="16"/>
      <c r="X12" s="16"/>
      <c r="Y12" s="22"/>
    </row>
    <row r="13" spans="2:25" ht="15.75" thickBot="1" x14ac:dyDescent="0.3">
      <c r="B13" s="17">
        <v>45111</v>
      </c>
      <c r="C13" s="6"/>
      <c r="D13" s="18">
        <v>7.0948000000000002</v>
      </c>
      <c r="E13" s="7"/>
      <c r="F13" s="8">
        <f t="shared" si="0"/>
        <v>4719583.4942907998</v>
      </c>
      <c r="G13" s="7"/>
      <c r="H13" s="18">
        <v>9.9400000000000002E-2</v>
      </c>
      <c r="I13" s="7"/>
      <c r="J13" s="8">
        <f t="shared" si="1"/>
        <v>66122.596737400003</v>
      </c>
      <c r="K13" s="9"/>
      <c r="L13" s="19">
        <v>665217.27099999995</v>
      </c>
      <c r="M13" s="10"/>
      <c r="N13" s="19">
        <v>0</v>
      </c>
      <c r="O13" s="11"/>
      <c r="P13" s="12">
        <f t="shared" si="2"/>
        <v>7.0948000000000002</v>
      </c>
      <c r="Q13" s="11"/>
      <c r="R13" s="14">
        <f t="shared" si="3"/>
        <v>7.1942000000000004</v>
      </c>
      <c r="S13" s="16"/>
      <c r="T13" s="16"/>
      <c r="U13" s="16"/>
      <c r="V13" s="16"/>
      <c r="W13" s="16"/>
      <c r="X13" s="16"/>
      <c r="Y13" s="22"/>
    </row>
    <row r="14" spans="2:25" ht="15.75" thickBot="1" x14ac:dyDescent="0.3">
      <c r="B14" s="17">
        <v>45112</v>
      </c>
      <c r="C14" s="6"/>
      <c r="D14" s="18">
        <v>4.8758999999999997</v>
      </c>
      <c r="E14" s="7"/>
      <c r="F14" s="8">
        <f t="shared" si="0"/>
        <v>3198185.5393952997</v>
      </c>
      <c r="G14" s="7"/>
      <c r="H14" s="18">
        <v>9.9400000000000002E-2</v>
      </c>
      <c r="I14" s="7"/>
      <c r="J14" s="8">
        <f t="shared" si="1"/>
        <v>65198.146519799993</v>
      </c>
      <c r="K14" s="9"/>
      <c r="L14" s="19">
        <v>655916.96699999995</v>
      </c>
      <c r="M14" s="10"/>
      <c r="N14" s="19">
        <v>0</v>
      </c>
      <c r="O14" s="11"/>
      <c r="P14" s="12">
        <f t="shared" si="2"/>
        <v>4.8758999999999997</v>
      </c>
      <c r="Q14" s="11"/>
      <c r="R14" s="14">
        <f t="shared" si="3"/>
        <v>4.9752999999999998</v>
      </c>
      <c r="S14" s="16"/>
      <c r="T14" s="16"/>
      <c r="U14" s="16"/>
      <c r="V14" s="16"/>
      <c r="W14" s="16"/>
      <c r="X14" s="16"/>
      <c r="Y14" s="22"/>
    </row>
    <row r="15" spans="2:25" ht="15.75" thickBot="1" x14ac:dyDescent="0.3">
      <c r="B15" s="17">
        <v>45113</v>
      </c>
      <c r="C15" s="6"/>
      <c r="D15" s="18">
        <v>4.1379999999999999</v>
      </c>
      <c r="E15" s="7"/>
      <c r="F15" s="8">
        <f t="shared" si="0"/>
        <v>2708749.4195540003</v>
      </c>
      <c r="G15" s="7"/>
      <c r="H15" s="18">
        <v>9.9400000000000002E-2</v>
      </c>
      <c r="I15" s="7"/>
      <c r="J15" s="8">
        <f t="shared" si="1"/>
        <v>65067.591180200005</v>
      </c>
      <c r="K15" s="9"/>
      <c r="L15" s="19">
        <v>654603.53300000005</v>
      </c>
      <c r="M15" s="10"/>
      <c r="N15" s="19">
        <v>0</v>
      </c>
      <c r="O15" s="11"/>
      <c r="P15" s="12">
        <f t="shared" si="2"/>
        <v>4.1379999999999999</v>
      </c>
      <c r="Q15" s="11"/>
      <c r="R15" s="14">
        <f t="shared" si="3"/>
        <v>4.2374000000000001</v>
      </c>
      <c r="S15" s="16"/>
      <c r="T15" s="16"/>
      <c r="U15" s="16"/>
      <c r="V15" s="16"/>
      <c r="W15" s="16"/>
      <c r="X15" s="16"/>
      <c r="Y15" s="22"/>
    </row>
    <row r="16" spans="2:25" ht="15.75" thickBot="1" x14ac:dyDescent="0.3">
      <c r="B16" s="17">
        <v>45114</v>
      </c>
      <c r="C16" s="6"/>
      <c r="D16" s="18">
        <v>6.6577000000000002</v>
      </c>
      <c r="E16" s="7"/>
      <c r="F16" s="8">
        <f t="shared" si="0"/>
        <v>4330789.3299600994</v>
      </c>
      <c r="G16" s="7"/>
      <c r="H16" s="18">
        <v>9.9400000000000002E-2</v>
      </c>
      <c r="I16" s="7"/>
      <c r="J16" s="8">
        <f t="shared" si="1"/>
        <v>64659.035312200001</v>
      </c>
      <c r="K16" s="9"/>
      <c r="L16" s="19">
        <v>650493.31299999997</v>
      </c>
      <c r="M16" s="10"/>
      <c r="N16" s="19">
        <v>0</v>
      </c>
      <c r="O16" s="11"/>
      <c r="P16" s="12">
        <f t="shared" si="2"/>
        <v>6.6576999999999993</v>
      </c>
      <c r="Q16" s="11"/>
      <c r="R16" s="14">
        <f t="shared" si="3"/>
        <v>6.7570999999999994</v>
      </c>
      <c r="S16" s="16"/>
      <c r="T16" s="16"/>
      <c r="U16" s="16"/>
      <c r="V16" s="16"/>
      <c r="W16" s="16"/>
      <c r="X16" s="16"/>
      <c r="Y16" s="22"/>
    </row>
    <row r="17" spans="2:25" ht="15.75" thickBot="1" x14ac:dyDescent="0.3">
      <c r="B17" s="17">
        <v>45115</v>
      </c>
      <c r="C17" s="6"/>
      <c r="D17" s="18">
        <v>8.7241999999999997</v>
      </c>
      <c r="E17" s="7"/>
      <c r="F17" s="8">
        <f t="shared" si="0"/>
        <v>5344176.9038517997</v>
      </c>
      <c r="G17" s="7"/>
      <c r="H17" s="18">
        <v>9.9400000000000002E-2</v>
      </c>
      <c r="I17" s="7"/>
      <c r="J17" s="8">
        <f t="shared" si="1"/>
        <v>60889.386332599999</v>
      </c>
      <c r="K17" s="9"/>
      <c r="L17" s="19">
        <v>612569.27899999998</v>
      </c>
      <c r="M17" s="10"/>
      <c r="N17" s="19">
        <v>0</v>
      </c>
      <c r="O17" s="11"/>
      <c r="P17" s="12">
        <f t="shared" si="2"/>
        <v>8.7241999999999997</v>
      </c>
      <c r="Q17" s="11"/>
      <c r="R17" s="14">
        <f t="shared" si="3"/>
        <v>8.823599999999999</v>
      </c>
      <c r="S17" s="16"/>
      <c r="T17" s="16"/>
      <c r="U17" s="16"/>
      <c r="V17" s="16"/>
      <c r="W17" s="16"/>
      <c r="X17" s="16"/>
      <c r="Y17" s="22"/>
    </row>
    <row r="18" spans="2:25" ht="15.75" thickBot="1" x14ac:dyDescent="0.3">
      <c r="B18" s="17">
        <v>45116</v>
      </c>
      <c r="C18" s="6"/>
      <c r="D18" s="18">
        <v>1.3237000000000001</v>
      </c>
      <c r="E18" s="7"/>
      <c r="F18" s="8">
        <f t="shared" si="0"/>
        <v>772540.02443450014</v>
      </c>
      <c r="G18" s="7"/>
      <c r="H18" s="18">
        <v>9.9400000000000002E-2</v>
      </c>
      <c r="I18" s="7"/>
      <c r="J18" s="8">
        <f t="shared" si="1"/>
        <v>58011.995489000008</v>
      </c>
      <c r="K18" s="9"/>
      <c r="L18" s="19">
        <v>583621.68500000006</v>
      </c>
      <c r="M18" s="10"/>
      <c r="N18" s="19">
        <v>0</v>
      </c>
      <c r="O18" s="11"/>
      <c r="P18" s="12">
        <f t="shared" si="2"/>
        <v>1.3237000000000001</v>
      </c>
      <c r="Q18" s="11"/>
      <c r="R18" s="14">
        <f t="shared" si="3"/>
        <v>1.4231</v>
      </c>
      <c r="S18" s="16"/>
      <c r="T18" s="16"/>
      <c r="U18" s="16"/>
      <c r="V18" s="16"/>
      <c r="W18" s="16"/>
      <c r="X18" s="16"/>
      <c r="Y18" s="22"/>
    </row>
    <row r="19" spans="2:25" ht="15.75" thickBot="1" x14ac:dyDescent="0.3">
      <c r="B19" s="17">
        <v>45117</v>
      </c>
      <c r="C19" s="6"/>
      <c r="D19" s="18">
        <v>3.9775</v>
      </c>
      <c r="E19" s="7"/>
      <c r="F19" s="8">
        <f t="shared" si="0"/>
        <v>2633056.6574650002</v>
      </c>
      <c r="G19" s="7"/>
      <c r="H19" s="18">
        <v>9.9400000000000002E-2</v>
      </c>
      <c r="I19" s="7"/>
      <c r="J19" s="8">
        <f t="shared" si="1"/>
        <v>65801.5918924</v>
      </c>
      <c r="K19" s="9"/>
      <c r="L19" s="19">
        <v>661987.84600000002</v>
      </c>
      <c r="M19" s="10"/>
      <c r="N19" s="19">
        <v>0</v>
      </c>
      <c r="O19" s="11"/>
      <c r="P19" s="12">
        <f t="shared" si="2"/>
        <v>3.9775</v>
      </c>
      <c r="Q19" s="11"/>
      <c r="R19" s="14">
        <f t="shared" si="3"/>
        <v>4.0769000000000002</v>
      </c>
      <c r="S19" s="16"/>
      <c r="T19" s="16"/>
      <c r="U19" s="16"/>
      <c r="V19" s="16"/>
      <c r="W19" s="16"/>
      <c r="X19" s="16"/>
      <c r="Y19" s="22"/>
    </row>
    <row r="20" spans="2:25" ht="15.75" thickBot="1" x14ac:dyDescent="0.3">
      <c r="B20" s="17">
        <v>45118</v>
      </c>
      <c r="C20" s="6"/>
      <c r="D20" s="18">
        <v>7.0613999999999999</v>
      </c>
      <c r="E20" s="7"/>
      <c r="F20" s="8">
        <f t="shared" si="0"/>
        <v>4743549.8722098004</v>
      </c>
      <c r="G20" s="7"/>
      <c r="H20" s="18">
        <v>9.9400000000000002E-2</v>
      </c>
      <c r="I20" s="7"/>
      <c r="J20" s="8">
        <f t="shared" si="1"/>
        <v>66772.71607580001</v>
      </c>
      <c r="K20" s="9"/>
      <c r="L20" s="19">
        <v>671757.70700000005</v>
      </c>
      <c r="M20" s="10"/>
      <c r="N20" s="19">
        <v>0</v>
      </c>
      <c r="O20" s="11"/>
      <c r="P20" s="12">
        <f t="shared" si="2"/>
        <v>7.0613999999999999</v>
      </c>
      <c r="Q20" s="11"/>
      <c r="R20" s="14">
        <f t="shared" si="3"/>
        <v>7.1608000000000001</v>
      </c>
      <c r="S20" s="16"/>
      <c r="T20" s="16"/>
      <c r="U20" s="16"/>
      <c r="V20" s="16"/>
      <c r="W20" s="16"/>
      <c r="X20" s="16"/>
      <c r="Y20" s="22"/>
    </row>
    <row r="21" spans="2:25" ht="15.75" thickBot="1" x14ac:dyDescent="0.3">
      <c r="B21" s="17">
        <v>45119</v>
      </c>
      <c r="C21" s="6"/>
      <c r="D21" s="18">
        <v>7.2998000000000003</v>
      </c>
      <c r="E21" s="7"/>
      <c r="F21" s="8">
        <f t="shared" si="0"/>
        <v>4835498.0827708002</v>
      </c>
      <c r="G21" s="7"/>
      <c r="H21" s="18">
        <v>9.9400000000000002E-2</v>
      </c>
      <c r="I21" s="7"/>
      <c r="J21" s="8">
        <f t="shared" si="1"/>
        <v>65844.06551239999</v>
      </c>
      <c r="K21" s="9"/>
      <c r="L21" s="19">
        <v>662415.14599999995</v>
      </c>
      <c r="M21" s="10"/>
      <c r="N21" s="19">
        <v>0</v>
      </c>
      <c r="O21" s="11"/>
      <c r="P21" s="12">
        <f t="shared" si="2"/>
        <v>7.2998000000000012</v>
      </c>
      <c r="Q21" s="11"/>
      <c r="R21" s="14">
        <f t="shared" si="3"/>
        <v>7.3992000000000013</v>
      </c>
      <c r="S21" s="16"/>
      <c r="T21" s="16"/>
      <c r="U21" s="16"/>
      <c r="V21" s="16"/>
      <c r="W21" s="16"/>
      <c r="X21" s="16"/>
      <c r="Y21" s="22"/>
    </row>
    <row r="22" spans="2:25" ht="15.75" thickBot="1" x14ac:dyDescent="0.3">
      <c r="B22" s="17">
        <v>45120</v>
      </c>
      <c r="C22" s="6"/>
      <c r="D22" s="18">
        <v>2.218</v>
      </c>
      <c r="E22" s="7"/>
      <c r="F22" s="8">
        <f t="shared" si="0"/>
        <v>1457367.765688</v>
      </c>
      <c r="G22" s="7"/>
      <c r="H22" s="18">
        <v>9.9400000000000002E-2</v>
      </c>
      <c r="I22" s="7"/>
      <c r="J22" s="8">
        <f t="shared" si="1"/>
        <v>65312.153250399999</v>
      </c>
      <c r="K22" s="9"/>
      <c r="L22" s="19">
        <v>657063.91599999997</v>
      </c>
      <c r="M22" s="10"/>
      <c r="N22" s="19">
        <v>0</v>
      </c>
      <c r="O22" s="11"/>
      <c r="P22" s="12">
        <f t="shared" si="2"/>
        <v>2.218</v>
      </c>
      <c r="Q22" s="11"/>
      <c r="R22" s="14">
        <f t="shared" si="3"/>
        <v>2.3174000000000001</v>
      </c>
      <c r="S22" s="16"/>
      <c r="T22" s="16"/>
      <c r="U22" s="16"/>
      <c r="V22" s="16"/>
      <c r="W22" s="16"/>
      <c r="X22" s="16"/>
      <c r="Y22" s="22"/>
    </row>
    <row r="23" spans="2:25" ht="15.75" thickBot="1" x14ac:dyDescent="0.3">
      <c r="B23" s="17">
        <v>45121</v>
      </c>
      <c r="C23" s="6"/>
      <c r="D23" s="18">
        <v>6.8097000000000003</v>
      </c>
      <c r="E23" s="7"/>
      <c r="F23" s="8">
        <f t="shared" si="0"/>
        <v>4559595.0851514004</v>
      </c>
      <c r="G23" s="7"/>
      <c r="H23" s="18">
        <v>9.9400000000000002E-2</v>
      </c>
      <c r="I23" s="7"/>
      <c r="J23" s="8">
        <f t="shared" si="1"/>
        <v>66555.612062800006</v>
      </c>
      <c r="K23" s="9"/>
      <c r="L23" s="19">
        <v>669573.56200000003</v>
      </c>
      <c r="M23" s="10"/>
      <c r="N23" s="19">
        <v>0</v>
      </c>
      <c r="O23" s="11"/>
      <c r="P23" s="12">
        <f t="shared" si="2"/>
        <v>6.8097000000000003</v>
      </c>
      <c r="Q23" s="11"/>
      <c r="R23" s="14">
        <f t="shared" si="3"/>
        <v>6.9091000000000005</v>
      </c>
      <c r="S23" s="16"/>
      <c r="T23" s="16"/>
      <c r="U23" s="16"/>
      <c r="V23" s="16"/>
      <c r="W23" s="16"/>
      <c r="X23" s="16"/>
      <c r="Y23" s="22"/>
    </row>
    <row r="24" spans="2:25" ht="15.75" thickBot="1" x14ac:dyDescent="0.3">
      <c r="B24" s="17">
        <v>45122</v>
      </c>
      <c r="C24" s="6"/>
      <c r="D24" s="18">
        <v>19.800999999999998</v>
      </c>
      <c r="E24" s="7"/>
      <c r="F24" s="8">
        <f t="shared" si="0"/>
        <v>11825400.455285</v>
      </c>
      <c r="G24" s="7"/>
      <c r="H24" s="18">
        <v>9.9400000000000002E-2</v>
      </c>
      <c r="I24" s="7"/>
      <c r="J24" s="8">
        <f t="shared" si="1"/>
        <v>59362.901129000005</v>
      </c>
      <c r="K24" s="9"/>
      <c r="L24" s="19">
        <v>597212.28500000003</v>
      </c>
      <c r="M24" s="10"/>
      <c r="N24" s="19">
        <v>0</v>
      </c>
      <c r="O24" s="11"/>
      <c r="P24" s="12">
        <f t="shared" si="2"/>
        <v>19.800999999999998</v>
      </c>
      <c r="Q24" s="11"/>
      <c r="R24" s="14">
        <f t="shared" si="3"/>
        <v>19.900399999999998</v>
      </c>
      <c r="S24" s="16"/>
      <c r="T24" s="16"/>
      <c r="U24" s="16"/>
      <c r="V24" s="16"/>
      <c r="W24" s="16"/>
      <c r="X24" s="16"/>
      <c r="Y24" s="22"/>
    </row>
    <row r="25" spans="2:25" ht="15.75" thickBot="1" x14ac:dyDescent="0.3">
      <c r="B25" s="17">
        <v>45123</v>
      </c>
      <c r="C25" s="6"/>
      <c r="D25" s="18">
        <v>12.1281</v>
      </c>
      <c r="E25" s="7"/>
      <c r="F25" s="8">
        <f t="shared" si="0"/>
        <v>7101308.2751447996</v>
      </c>
      <c r="G25" s="7"/>
      <c r="H25" s="18">
        <v>9.9400000000000002E-2</v>
      </c>
      <c r="I25" s="7"/>
      <c r="J25" s="8">
        <f t="shared" si="1"/>
        <v>58201.205675199999</v>
      </c>
      <c r="K25" s="9"/>
      <c r="L25" s="19">
        <v>585525.20799999998</v>
      </c>
      <c r="M25" s="10"/>
      <c r="N25" s="19">
        <v>0</v>
      </c>
      <c r="O25" s="11"/>
      <c r="P25" s="12">
        <f t="shared" si="2"/>
        <v>12.1281</v>
      </c>
      <c r="Q25" s="11"/>
      <c r="R25" s="14">
        <f t="shared" si="3"/>
        <v>12.227499999999999</v>
      </c>
      <c r="S25" s="16"/>
      <c r="T25" s="16"/>
      <c r="U25" s="16"/>
      <c r="V25" s="16"/>
      <c r="W25" s="16"/>
      <c r="X25" s="16"/>
      <c r="Y25" s="22"/>
    </row>
    <row r="26" spans="2:25" ht="15.75" thickBot="1" x14ac:dyDescent="0.3">
      <c r="B26" s="17">
        <v>45124</v>
      </c>
      <c r="C26" s="6"/>
      <c r="D26" s="18">
        <v>7.6306000000000003</v>
      </c>
      <c r="E26" s="7"/>
      <c r="F26" s="8">
        <f t="shared" si="0"/>
        <v>4924895.7021312006</v>
      </c>
      <c r="G26" s="7"/>
      <c r="H26" s="18">
        <v>9.9400000000000002E-2</v>
      </c>
      <c r="I26" s="7"/>
      <c r="J26" s="8">
        <f t="shared" si="1"/>
        <v>64154.146828800003</v>
      </c>
      <c r="K26" s="9"/>
      <c r="L26" s="19">
        <v>645413.95200000005</v>
      </c>
      <c r="M26" s="10"/>
      <c r="N26" s="19">
        <v>0</v>
      </c>
      <c r="O26" s="11"/>
      <c r="P26" s="12">
        <f t="shared" si="2"/>
        <v>7.6306000000000003</v>
      </c>
      <c r="Q26" s="11"/>
      <c r="R26" s="14">
        <f t="shared" si="3"/>
        <v>7.73</v>
      </c>
      <c r="S26" s="16"/>
      <c r="T26" s="16"/>
      <c r="U26" s="16"/>
      <c r="V26" s="16"/>
      <c r="W26" s="16"/>
      <c r="X26" s="16"/>
      <c r="Y26" s="22"/>
    </row>
    <row r="27" spans="2:25" ht="15.75" thickBot="1" x14ac:dyDescent="0.3">
      <c r="B27" s="17">
        <v>45125</v>
      </c>
      <c r="C27" s="6"/>
      <c r="D27" s="18">
        <v>0.97250000000000003</v>
      </c>
      <c r="E27" s="7"/>
      <c r="F27" s="8">
        <f t="shared" si="0"/>
        <v>643688.15336999996</v>
      </c>
      <c r="G27" s="7"/>
      <c r="H27" s="18">
        <v>9.9400000000000002E-2</v>
      </c>
      <c r="I27" s="7"/>
      <c r="J27" s="8">
        <f t="shared" si="1"/>
        <v>65791.879120800004</v>
      </c>
      <c r="K27" s="9"/>
      <c r="L27" s="19">
        <v>661890.13199999998</v>
      </c>
      <c r="M27" s="10"/>
      <c r="N27" s="19">
        <v>0</v>
      </c>
      <c r="O27" s="11"/>
      <c r="P27" s="12">
        <f t="shared" si="2"/>
        <v>0.97249999999999992</v>
      </c>
      <c r="Q27" s="11"/>
      <c r="R27" s="14">
        <f t="shared" si="3"/>
        <v>1.0718999999999999</v>
      </c>
      <c r="S27" s="16"/>
      <c r="T27" s="16"/>
      <c r="U27" s="16"/>
      <c r="V27" s="16"/>
      <c r="W27" s="16"/>
      <c r="X27" s="16"/>
      <c r="Y27" s="22"/>
    </row>
    <row r="28" spans="2:25" ht="15.75" thickBot="1" x14ac:dyDescent="0.3">
      <c r="B28" s="17">
        <v>45126</v>
      </c>
      <c r="C28" s="6"/>
      <c r="D28" s="18">
        <v>1.8068</v>
      </c>
      <c r="E28" s="7"/>
      <c r="F28" s="8">
        <f t="shared" si="0"/>
        <v>1187324.2378720001</v>
      </c>
      <c r="G28" s="7"/>
      <c r="H28" s="18">
        <v>9.9400000000000002E-2</v>
      </c>
      <c r="I28" s="7"/>
      <c r="J28" s="8">
        <f t="shared" si="1"/>
        <v>65319.918776000006</v>
      </c>
      <c r="K28" s="9"/>
      <c r="L28" s="19">
        <v>657142.04</v>
      </c>
      <c r="M28" s="10"/>
      <c r="N28" s="19">
        <v>0</v>
      </c>
      <c r="O28" s="11"/>
      <c r="P28" s="12">
        <f t="shared" si="2"/>
        <v>1.8068</v>
      </c>
      <c r="Q28" s="11"/>
      <c r="R28" s="14">
        <f t="shared" si="3"/>
        <v>1.9061999999999999</v>
      </c>
      <c r="S28" s="16"/>
      <c r="T28" s="16"/>
      <c r="U28" s="16"/>
      <c r="V28" s="16"/>
      <c r="W28" s="16"/>
      <c r="X28" s="16"/>
      <c r="Y28" s="22"/>
    </row>
    <row r="29" spans="2:25" ht="15.75" thickBot="1" x14ac:dyDescent="0.3">
      <c r="B29" s="17">
        <v>45127</v>
      </c>
      <c r="C29" s="6"/>
      <c r="D29" s="18">
        <v>1.5410999999999999</v>
      </c>
      <c r="E29" s="7"/>
      <c r="F29" s="8">
        <f t="shared" si="0"/>
        <v>999553.56718140002</v>
      </c>
      <c r="G29" s="7"/>
      <c r="H29" s="18">
        <v>9.9400000000000002E-2</v>
      </c>
      <c r="I29" s="7"/>
      <c r="J29" s="8">
        <f t="shared" si="1"/>
        <v>64470.588915600005</v>
      </c>
      <c r="K29" s="9"/>
      <c r="L29" s="19">
        <v>648597.47400000005</v>
      </c>
      <c r="M29" s="10"/>
      <c r="N29" s="19">
        <v>0</v>
      </c>
      <c r="O29" s="11"/>
      <c r="P29" s="12">
        <f t="shared" si="2"/>
        <v>1.5410999999999999</v>
      </c>
      <c r="Q29" s="11"/>
      <c r="R29" s="14">
        <f t="shared" si="3"/>
        <v>1.6404999999999998</v>
      </c>
      <c r="S29" s="16"/>
      <c r="T29" s="16"/>
      <c r="U29" s="16"/>
      <c r="V29" s="16"/>
      <c r="W29" s="16"/>
      <c r="X29" s="16"/>
      <c r="Y29" s="22"/>
    </row>
    <row r="30" spans="2:25" ht="15.75" thickBot="1" x14ac:dyDescent="0.3">
      <c r="B30" s="17">
        <v>45128</v>
      </c>
      <c r="C30" s="6"/>
      <c r="D30" s="18">
        <v>2.7902999999999998</v>
      </c>
      <c r="E30" s="7"/>
      <c r="F30" s="8">
        <f t="shared" si="0"/>
        <v>1781236.5757521</v>
      </c>
      <c r="G30" s="7"/>
      <c r="H30" s="18">
        <v>9.9400000000000002E-2</v>
      </c>
      <c r="I30" s="7"/>
      <c r="J30" s="8">
        <f t="shared" si="1"/>
        <v>63453.720255799999</v>
      </c>
      <c r="K30" s="9"/>
      <c r="L30" s="19">
        <v>638367.40700000001</v>
      </c>
      <c r="M30" s="10"/>
      <c r="N30" s="19">
        <v>0</v>
      </c>
      <c r="O30" s="11"/>
      <c r="P30" s="12">
        <f t="shared" si="2"/>
        <v>2.7902999999999998</v>
      </c>
      <c r="Q30" s="11"/>
      <c r="R30" s="14">
        <f t="shared" si="3"/>
        <v>2.8896999999999999</v>
      </c>
      <c r="S30" s="16"/>
      <c r="T30" s="16"/>
      <c r="U30" s="16"/>
      <c r="V30" s="16"/>
      <c r="W30" s="16"/>
      <c r="X30" s="16"/>
      <c r="Y30" s="22"/>
    </row>
    <row r="31" spans="2:25" ht="15.75" thickBot="1" x14ac:dyDescent="0.3">
      <c r="B31" s="17">
        <v>45129</v>
      </c>
      <c r="C31" s="6"/>
      <c r="D31" s="18">
        <v>6.4634999999999998</v>
      </c>
      <c r="E31" s="7"/>
      <c r="F31" s="8">
        <f t="shared" si="0"/>
        <v>3877886.7497444996</v>
      </c>
      <c r="G31" s="7"/>
      <c r="H31" s="18">
        <v>9.9400000000000002E-2</v>
      </c>
      <c r="I31" s="7"/>
      <c r="J31" s="8">
        <f t="shared" si="1"/>
        <v>59636.7204958</v>
      </c>
      <c r="K31" s="9"/>
      <c r="L31" s="19">
        <v>599967.00699999998</v>
      </c>
      <c r="M31" s="10"/>
      <c r="N31" s="19">
        <v>0</v>
      </c>
      <c r="O31" s="11"/>
      <c r="P31" s="12">
        <f t="shared" si="2"/>
        <v>6.4634999999999998</v>
      </c>
      <c r="Q31" s="11"/>
      <c r="R31" s="14">
        <f t="shared" si="3"/>
        <v>6.5629</v>
      </c>
      <c r="S31" s="16"/>
      <c r="T31" s="16"/>
      <c r="U31" s="16"/>
      <c r="V31" s="16"/>
      <c r="W31" s="16"/>
      <c r="X31" s="16"/>
      <c r="Y31" s="22"/>
    </row>
    <row r="32" spans="2:25" ht="15.75" thickBot="1" x14ac:dyDescent="0.3">
      <c r="B32" s="17">
        <v>45130</v>
      </c>
      <c r="C32" s="6"/>
      <c r="D32" s="18">
        <v>11.9373</v>
      </c>
      <c r="E32" s="7"/>
      <c r="F32" s="8">
        <f t="shared" si="0"/>
        <v>7044523.8010872006</v>
      </c>
      <c r="G32" s="7"/>
      <c r="H32" s="18">
        <v>9.9400000000000002E-2</v>
      </c>
      <c r="I32" s="7"/>
      <c r="J32" s="8">
        <f t="shared" si="1"/>
        <v>58658.630161600006</v>
      </c>
      <c r="K32" s="9"/>
      <c r="L32" s="19">
        <v>590127.06400000001</v>
      </c>
      <c r="M32" s="10"/>
      <c r="N32" s="19">
        <v>0</v>
      </c>
      <c r="O32" s="11"/>
      <c r="P32" s="12">
        <f t="shared" si="2"/>
        <v>11.9373</v>
      </c>
      <c r="Q32" s="11"/>
      <c r="R32" s="14">
        <f t="shared" si="3"/>
        <v>12.0367</v>
      </c>
      <c r="S32" s="16"/>
      <c r="T32" s="16"/>
      <c r="U32" s="16"/>
      <c r="V32" s="16"/>
      <c r="W32" s="16"/>
      <c r="X32" s="16"/>
      <c r="Y32" s="22"/>
    </row>
    <row r="33" spans="2:25" ht="15.75" thickBot="1" x14ac:dyDescent="0.3">
      <c r="B33" s="17">
        <v>45131</v>
      </c>
      <c r="C33" s="6"/>
      <c r="D33" s="18">
        <v>6.5884999999999998</v>
      </c>
      <c r="E33" s="7"/>
      <c r="F33" s="8">
        <f t="shared" si="0"/>
        <v>4293371.0018770006</v>
      </c>
      <c r="G33" s="7"/>
      <c r="H33" s="18">
        <v>9.9400000000000002E-2</v>
      </c>
      <c r="I33" s="7"/>
      <c r="J33" s="8">
        <f t="shared" si="1"/>
        <v>64773.632478800006</v>
      </c>
      <c r="K33" s="9"/>
      <c r="L33" s="19">
        <v>651646.20200000005</v>
      </c>
      <c r="M33" s="10"/>
      <c r="N33" s="19">
        <v>0</v>
      </c>
      <c r="O33" s="11"/>
      <c r="P33" s="12">
        <f t="shared" si="2"/>
        <v>6.5885000000000007</v>
      </c>
      <c r="Q33" s="11"/>
      <c r="R33" s="14">
        <f t="shared" si="3"/>
        <v>6.6879000000000008</v>
      </c>
      <c r="S33" s="16"/>
      <c r="T33" s="16"/>
      <c r="U33" s="16"/>
      <c r="V33" s="16"/>
      <c r="W33" s="16"/>
      <c r="X33" s="16"/>
      <c r="Y33" s="22"/>
    </row>
    <row r="34" spans="2:25" ht="15.75" thickBot="1" x14ac:dyDescent="0.3">
      <c r="B34" s="17">
        <v>45132</v>
      </c>
      <c r="C34" s="6"/>
      <c r="D34" s="18">
        <v>2.7078000000000002</v>
      </c>
      <c r="E34" s="7"/>
      <c r="F34" s="8">
        <f t="shared" si="0"/>
        <v>1741489.4419530001</v>
      </c>
      <c r="G34" s="7"/>
      <c r="H34" s="18">
        <v>9.9400000000000002E-2</v>
      </c>
      <c r="I34" s="7"/>
      <c r="J34" s="8">
        <f t="shared" si="1"/>
        <v>63927.930618999999</v>
      </c>
      <c r="K34" s="9"/>
      <c r="L34" s="19">
        <v>643138.13500000001</v>
      </c>
      <c r="M34" s="10"/>
      <c r="N34" s="19">
        <v>0</v>
      </c>
      <c r="O34" s="11"/>
      <c r="P34" s="12">
        <f t="shared" si="2"/>
        <v>2.7078000000000002</v>
      </c>
      <c r="Q34" s="11"/>
      <c r="R34" s="14">
        <f t="shared" si="3"/>
        <v>2.8072000000000004</v>
      </c>
      <c r="S34" s="16"/>
      <c r="T34" s="16"/>
      <c r="U34" s="16"/>
      <c r="V34" s="16"/>
      <c r="W34" s="16"/>
      <c r="X34" s="16"/>
      <c r="Y34" s="22"/>
    </row>
    <row r="35" spans="2:25" ht="15.75" thickBot="1" x14ac:dyDescent="0.3">
      <c r="B35" s="17">
        <v>45133</v>
      </c>
      <c r="C35" s="6"/>
      <c r="D35" s="18">
        <v>4.4282000000000004</v>
      </c>
      <c r="E35" s="7"/>
      <c r="F35" s="8">
        <f t="shared" si="0"/>
        <v>2885585.1495954003</v>
      </c>
      <c r="G35" s="7"/>
      <c r="H35" s="18">
        <v>9.9400000000000002E-2</v>
      </c>
      <c r="I35" s="7"/>
      <c r="J35" s="8">
        <f t="shared" si="1"/>
        <v>64772.856661800004</v>
      </c>
      <c r="K35" s="9"/>
      <c r="L35" s="19">
        <v>651638.397</v>
      </c>
      <c r="M35" s="10"/>
      <c r="N35" s="19">
        <v>0</v>
      </c>
      <c r="O35" s="11"/>
      <c r="P35" s="12">
        <f t="shared" si="2"/>
        <v>4.4282000000000004</v>
      </c>
      <c r="Q35" s="11"/>
      <c r="R35" s="14">
        <f t="shared" si="3"/>
        <v>4.5276000000000005</v>
      </c>
      <c r="S35" s="16"/>
      <c r="T35" s="16"/>
      <c r="U35" s="16"/>
      <c r="V35" s="16"/>
      <c r="W35" s="16"/>
      <c r="X35" s="16"/>
      <c r="Y35" s="22"/>
    </row>
    <row r="36" spans="2:25" ht="15.75" thickBot="1" x14ac:dyDescent="0.3">
      <c r="B36" s="17">
        <v>45134</v>
      </c>
      <c r="C36" s="6"/>
      <c r="D36" s="18">
        <v>4.9214000000000002</v>
      </c>
      <c r="E36" s="7"/>
      <c r="F36" s="8">
        <f t="shared" si="0"/>
        <v>3281687.4706242005</v>
      </c>
      <c r="G36" s="7"/>
      <c r="H36" s="18">
        <v>9.9400000000000002E-2</v>
      </c>
      <c r="I36" s="7"/>
      <c r="J36" s="8">
        <f t="shared" si="1"/>
        <v>66281.898358200007</v>
      </c>
      <c r="K36" s="9"/>
      <c r="L36" s="19">
        <v>666819.90300000005</v>
      </c>
      <c r="M36" s="10"/>
      <c r="N36" s="19">
        <v>0</v>
      </c>
      <c r="O36" s="11"/>
      <c r="P36" s="12">
        <f t="shared" si="2"/>
        <v>4.9214000000000002</v>
      </c>
      <c r="Q36" s="11"/>
      <c r="R36" s="14">
        <f t="shared" si="3"/>
        <v>5.0208000000000004</v>
      </c>
      <c r="S36" s="16"/>
      <c r="T36" s="16"/>
      <c r="U36" s="16"/>
      <c r="V36" s="16"/>
      <c r="W36" s="16"/>
      <c r="X36" s="16"/>
      <c r="Y36" s="22"/>
    </row>
    <row r="37" spans="2:25" ht="15.75" thickBot="1" x14ac:dyDescent="0.3">
      <c r="B37" s="17">
        <v>45135</v>
      </c>
      <c r="C37" s="6"/>
      <c r="D37" s="18">
        <v>3.1787000000000001</v>
      </c>
      <c r="E37" s="7"/>
      <c r="F37" s="8">
        <f t="shared" si="0"/>
        <v>2048892.5356284003</v>
      </c>
      <c r="G37" s="7"/>
      <c r="H37" s="18">
        <v>9.9400000000000002E-2</v>
      </c>
      <c r="I37" s="7"/>
      <c r="J37" s="8">
        <f t="shared" si="1"/>
        <v>64070.191600800004</v>
      </c>
      <c r="K37" s="9"/>
      <c r="L37" s="19">
        <v>644569.33200000005</v>
      </c>
      <c r="M37" s="10"/>
      <c r="N37" s="19">
        <v>0</v>
      </c>
      <c r="O37" s="11"/>
      <c r="P37" s="12">
        <f t="shared" si="2"/>
        <v>3.1787000000000001</v>
      </c>
      <c r="Q37" s="11"/>
      <c r="R37" s="14">
        <f t="shared" si="3"/>
        <v>3.2781000000000002</v>
      </c>
      <c r="S37" s="16"/>
      <c r="T37" s="16"/>
      <c r="U37" s="16"/>
      <c r="V37" s="16"/>
      <c r="W37" s="16"/>
      <c r="X37" s="16"/>
      <c r="Y37" s="22"/>
    </row>
    <row r="38" spans="2:25" ht="15.75" thickBot="1" x14ac:dyDescent="0.3">
      <c r="B38" s="17">
        <v>45136</v>
      </c>
      <c r="C38" s="6"/>
      <c r="D38" s="18">
        <v>10.690099999999999</v>
      </c>
      <c r="E38" s="7"/>
      <c r="F38" s="8">
        <f t="shared" si="0"/>
        <v>6124959.5119140996</v>
      </c>
      <c r="G38" s="7"/>
      <c r="H38" s="18">
        <v>9.9400000000000002E-2</v>
      </c>
      <c r="I38" s="7"/>
      <c r="J38" s="8">
        <f t="shared" si="1"/>
        <v>56951.850355400005</v>
      </c>
      <c r="K38" s="9"/>
      <c r="L38" s="19">
        <v>572956.24100000004</v>
      </c>
      <c r="M38" s="10"/>
      <c r="N38" s="19">
        <v>0</v>
      </c>
      <c r="O38" s="11"/>
      <c r="P38" s="12">
        <f t="shared" si="2"/>
        <v>10.690099999999999</v>
      </c>
      <c r="Q38" s="11"/>
      <c r="R38" s="14">
        <f t="shared" si="3"/>
        <v>10.789499999999999</v>
      </c>
      <c r="S38" s="16"/>
      <c r="T38" s="16"/>
      <c r="U38" s="16"/>
      <c r="V38" s="16"/>
      <c r="W38" s="16"/>
      <c r="X38" s="16"/>
      <c r="Y38" s="22"/>
    </row>
    <row r="39" spans="2:25" ht="15.75" thickBot="1" x14ac:dyDescent="0.3">
      <c r="B39" s="17">
        <v>45137</v>
      </c>
      <c r="C39" s="6"/>
      <c r="D39" s="18">
        <v>18.6187</v>
      </c>
      <c r="E39" s="7"/>
      <c r="F39" s="8">
        <f t="shared" si="0"/>
        <v>10864182.276572501</v>
      </c>
      <c r="G39" s="7"/>
      <c r="H39" s="18">
        <v>9.9400000000000002E-2</v>
      </c>
      <c r="I39" s="7"/>
      <c r="J39" s="8">
        <f t="shared" si="1"/>
        <v>58000.811995000004</v>
      </c>
      <c r="K39" s="9"/>
      <c r="L39" s="19">
        <v>583509.17500000005</v>
      </c>
      <c r="M39" s="10"/>
      <c r="N39" s="19">
        <v>0</v>
      </c>
      <c r="O39" s="11"/>
      <c r="P39" s="12">
        <f t="shared" si="2"/>
        <v>18.6187</v>
      </c>
      <c r="Q39" s="11"/>
      <c r="R39" s="14">
        <f t="shared" si="3"/>
        <v>18.7181</v>
      </c>
      <c r="S39" s="16"/>
      <c r="T39" s="16"/>
      <c r="U39" s="16"/>
      <c r="V39" s="16"/>
      <c r="W39" s="16"/>
      <c r="X39" s="16"/>
      <c r="Y39" s="22"/>
    </row>
    <row r="40" spans="2:25" ht="15.75" thickBot="1" x14ac:dyDescent="0.3">
      <c r="B40" s="17">
        <v>45138</v>
      </c>
      <c r="C40" s="6"/>
      <c r="D40" s="18">
        <v>11.1555</v>
      </c>
      <c r="E40" s="7"/>
      <c r="F40" s="8">
        <f t="shared" si="0"/>
        <v>7326989.8619804997</v>
      </c>
      <c r="G40" s="7"/>
      <c r="H40" s="18">
        <v>9.9400000000000002E-2</v>
      </c>
      <c r="I40" s="7"/>
      <c r="J40" s="8">
        <f t="shared" si="1"/>
        <v>65286.4320094</v>
      </c>
      <c r="K40" s="9"/>
      <c r="L40" s="19">
        <v>656805.15099999995</v>
      </c>
      <c r="M40" s="10"/>
      <c r="N40" s="19">
        <v>0</v>
      </c>
      <c r="O40" s="11"/>
      <c r="P40" s="12">
        <f t="shared" si="2"/>
        <v>11.1555</v>
      </c>
      <c r="Q40" s="11"/>
      <c r="R40" s="14">
        <f t="shared" si="3"/>
        <v>11.254899999999999</v>
      </c>
      <c r="S40" s="16"/>
      <c r="T40" s="16"/>
      <c r="U40" s="16"/>
      <c r="V40" s="16"/>
      <c r="W40" s="16"/>
      <c r="X40" s="16"/>
      <c r="Y40" s="22"/>
    </row>
    <row r="41" spans="2:25" ht="15.75" thickBot="1" x14ac:dyDescent="0.3">
      <c r="B41" s="17">
        <v>45139</v>
      </c>
      <c r="C41" s="6"/>
      <c r="D41" s="18">
        <v>8.1649999999999991</v>
      </c>
      <c r="E41" s="7"/>
      <c r="F41" s="8">
        <f t="shared" si="0"/>
        <v>5297773.6683399994</v>
      </c>
      <c r="G41" s="7"/>
      <c r="H41" s="18">
        <v>9.9400000000000002E-2</v>
      </c>
      <c r="I41" s="7"/>
      <c r="J41" s="8">
        <f t="shared" si="1"/>
        <v>64494.635962399996</v>
      </c>
      <c r="K41" s="9"/>
      <c r="L41" s="19">
        <v>648839.39599999995</v>
      </c>
      <c r="M41" s="10"/>
      <c r="N41" s="19">
        <v>0</v>
      </c>
      <c r="O41" s="11"/>
      <c r="P41" s="12">
        <f t="shared" si="2"/>
        <v>8.1649999999999991</v>
      </c>
      <c r="Q41" s="11"/>
      <c r="R41" s="14">
        <f t="shared" si="3"/>
        <v>8.2643999999999984</v>
      </c>
      <c r="S41" s="16"/>
      <c r="T41" s="16"/>
      <c r="U41" s="16"/>
      <c r="V41" s="16"/>
      <c r="W41" s="16"/>
      <c r="X41" s="16"/>
      <c r="Y41" s="22"/>
    </row>
    <row r="42" spans="2:25" ht="15.75" thickBot="1" x14ac:dyDescent="0.3">
      <c r="B42" s="17">
        <v>45140</v>
      </c>
      <c r="C42" s="6"/>
      <c r="D42" s="18">
        <v>9.1999999999999993</v>
      </c>
      <c r="E42" s="7"/>
      <c r="F42" s="8">
        <f t="shared" si="0"/>
        <v>6066819.71</v>
      </c>
      <c r="G42" s="7"/>
      <c r="H42" s="18">
        <v>9.9400000000000002E-2</v>
      </c>
      <c r="I42" s="7"/>
      <c r="J42" s="8">
        <f t="shared" si="1"/>
        <v>65548.030345000006</v>
      </c>
      <c r="K42" s="9"/>
      <c r="L42" s="19">
        <v>659436.92500000005</v>
      </c>
      <c r="M42" s="10"/>
      <c r="N42" s="19">
        <v>0</v>
      </c>
      <c r="O42" s="11"/>
      <c r="P42" s="12">
        <f t="shared" si="2"/>
        <v>9.1999999999999993</v>
      </c>
      <c r="Q42" s="11"/>
      <c r="R42" s="14">
        <f t="shared" si="3"/>
        <v>9.2993999999999986</v>
      </c>
      <c r="S42" s="16"/>
      <c r="T42" s="16"/>
      <c r="U42" s="16"/>
      <c r="V42" s="16"/>
      <c r="W42" s="16"/>
      <c r="X42" s="16"/>
      <c r="Y42" s="22"/>
    </row>
    <row r="43" spans="2:25" ht="15.75" thickBot="1" x14ac:dyDescent="0.3">
      <c r="B43" s="17">
        <v>45141</v>
      </c>
      <c r="C43" s="6"/>
      <c r="D43" s="18">
        <v>12.282</v>
      </c>
      <c r="E43" s="7"/>
      <c r="F43" s="8">
        <f t="shared" si="0"/>
        <v>7977357.9561180007</v>
      </c>
      <c r="G43" s="7"/>
      <c r="H43" s="18">
        <v>9.9400000000000002E-2</v>
      </c>
      <c r="I43" s="7"/>
      <c r="J43" s="8">
        <f t="shared" si="1"/>
        <v>64561.910180600004</v>
      </c>
      <c r="K43" s="9"/>
      <c r="L43" s="19">
        <v>649516.19900000002</v>
      </c>
      <c r="M43" s="10"/>
      <c r="N43" s="19">
        <v>0</v>
      </c>
      <c r="O43" s="11"/>
      <c r="P43" s="12">
        <f t="shared" si="2"/>
        <v>12.282</v>
      </c>
      <c r="Q43" s="11"/>
      <c r="R43" s="14">
        <f t="shared" si="3"/>
        <v>12.381399999999999</v>
      </c>
      <c r="S43" s="16"/>
      <c r="T43" s="16"/>
      <c r="U43" s="16"/>
      <c r="V43" s="16"/>
      <c r="W43" s="16"/>
      <c r="X43" s="16"/>
      <c r="Y43" s="22"/>
    </row>
    <row r="44" spans="2:25" ht="15.75" thickBot="1" x14ac:dyDescent="0.3">
      <c r="B44" s="17">
        <v>45142</v>
      </c>
      <c r="C44" s="6"/>
      <c r="D44" s="18">
        <v>5.4118000000000004</v>
      </c>
      <c r="E44" s="7"/>
      <c r="F44" s="8">
        <f t="shared" si="0"/>
        <v>3433729.4426828003</v>
      </c>
      <c r="G44" s="7"/>
      <c r="H44" s="18">
        <v>9.9400000000000002E-2</v>
      </c>
      <c r="I44" s="7"/>
      <c r="J44" s="8">
        <f t="shared" si="1"/>
        <v>63068.240992400002</v>
      </c>
      <c r="K44" s="9"/>
      <c r="L44" s="19">
        <v>634489.34600000002</v>
      </c>
      <c r="M44" s="10"/>
      <c r="N44" s="19">
        <v>0</v>
      </c>
      <c r="O44" s="11"/>
      <c r="P44" s="12">
        <f t="shared" si="2"/>
        <v>5.4118000000000004</v>
      </c>
      <c r="Q44" s="11"/>
      <c r="R44" s="14">
        <f t="shared" si="3"/>
        <v>5.5112000000000005</v>
      </c>
      <c r="S44" s="16"/>
      <c r="T44" s="16"/>
      <c r="U44" s="16"/>
      <c r="V44" s="16"/>
      <c r="W44" s="16"/>
      <c r="X44" s="16"/>
      <c r="Y44" s="22"/>
    </row>
    <row r="45" spans="2:25" ht="15.75" thickBot="1" x14ac:dyDescent="0.3">
      <c r="B45" s="17">
        <v>45143</v>
      </c>
      <c r="C45" s="6"/>
      <c r="D45" s="18">
        <v>3.2237</v>
      </c>
      <c r="E45" s="7"/>
      <c r="F45" s="8">
        <f t="shared" si="0"/>
        <v>1915288.9184610001</v>
      </c>
      <c r="G45" s="7"/>
      <c r="H45" s="18">
        <v>9.9400000000000002E-2</v>
      </c>
      <c r="I45" s="7"/>
      <c r="J45" s="8">
        <f t="shared" si="1"/>
        <v>59056.276482000001</v>
      </c>
      <c r="K45" s="9"/>
      <c r="L45" s="19">
        <v>594127.53</v>
      </c>
      <c r="M45" s="10"/>
      <c r="N45" s="19">
        <v>0</v>
      </c>
      <c r="O45" s="11"/>
      <c r="P45" s="12">
        <f t="shared" si="2"/>
        <v>3.2237</v>
      </c>
      <c r="Q45" s="11"/>
      <c r="R45" s="14">
        <f t="shared" si="3"/>
        <v>3.3231000000000002</v>
      </c>
      <c r="S45" s="16"/>
      <c r="T45" s="16"/>
      <c r="U45" s="16"/>
      <c r="V45" s="16"/>
      <c r="W45" s="16"/>
      <c r="X45" s="16"/>
      <c r="Y45" s="22"/>
    </row>
    <row r="46" spans="2:25" ht="15.75" thickBot="1" x14ac:dyDescent="0.3">
      <c r="B46" s="17">
        <v>45144</v>
      </c>
      <c r="C46" s="6"/>
      <c r="D46" s="18">
        <v>11.7272</v>
      </c>
      <c r="E46" s="7"/>
      <c r="F46" s="8">
        <f t="shared" si="0"/>
        <v>6729384.3931248002</v>
      </c>
      <c r="G46" s="7"/>
      <c r="H46" s="18">
        <v>9.9400000000000002E-2</v>
      </c>
      <c r="I46" s="7"/>
      <c r="J46" s="8">
        <f t="shared" si="1"/>
        <v>57038.407179599999</v>
      </c>
      <c r="K46" s="9"/>
      <c r="L46" s="19">
        <v>573827.03399999999</v>
      </c>
      <c r="M46" s="10"/>
      <c r="N46" s="19">
        <v>0</v>
      </c>
      <c r="O46" s="11"/>
      <c r="P46" s="12">
        <f t="shared" si="2"/>
        <v>11.7272</v>
      </c>
      <c r="Q46" s="11"/>
      <c r="R46" s="14">
        <f t="shared" si="3"/>
        <v>11.826599999999999</v>
      </c>
      <c r="S46" s="16"/>
      <c r="T46" s="16"/>
      <c r="U46" s="16"/>
      <c r="V46" s="16"/>
      <c r="W46" s="16"/>
      <c r="X46" s="16"/>
      <c r="Y46" s="22"/>
    </row>
    <row r="47" spans="2:25" ht="15.75" thickBot="1" x14ac:dyDescent="0.3">
      <c r="B47" s="17">
        <v>45145</v>
      </c>
      <c r="C47" s="6"/>
      <c r="D47" s="18">
        <v>5.8489000000000004</v>
      </c>
      <c r="E47" s="7"/>
      <c r="F47" s="8">
        <f t="shared" si="0"/>
        <v>3691963.2929192004</v>
      </c>
      <c r="G47" s="7"/>
      <c r="H47" s="18">
        <v>9.9400000000000002E-2</v>
      </c>
      <c r="I47" s="7"/>
      <c r="J47" s="8">
        <f t="shared" si="1"/>
        <v>62743.618683200009</v>
      </c>
      <c r="K47" s="9"/>
      <c r="L47" s="19">
        <v>631223.52800000005</v>
      </c>
      <c r="M47" s="10"/>
      <c r="N47" s="19">
        <v>0</v>
      </c>
      <c r="O47" s="11"/>
      <c r="P47" s="12">
        <f t="shared" si="2"/>
        <v>5.8489000000000004</v>
      </c>
      <c r="Q47" s="11"/>
      <c r="R47" s="14">
        <f t="shared" si="3"/>
        <v>5.9483000000000006</v>
      </c>
      <c r="S47" s="16"/>
      <c r="T47" s="16"/>
      <c r="U47" s="16"/>
      <c r="V47" s="16"/>
      <c r="W47" s="16"/>
      <c r="X47" s="16"/>
      <c r="Y47" s="22"/>
    </row>
    <row r="48" spans="2:25" ht="15.75" thickBot="1" x14ac:dyDescent="0.3">
      <c r="B48" s="17">
        <v>45146</v>
      </c>
      <c r="C48" s="6"/>
      <c r="D48" s="18">
        <v>6.0575000000000001</v>
      </c>
      <c r="E48" s="7"/>
      <c r="F48" s="8">
        <f t="shared" si="0"/>
        <v>3937379.8641724996</v>
      </c>
      <c r="G48" s="7"/>
      <c r="H48" s="18">
        <v>9.9400000000000002E-2</v>
      </c>
      <c r="I48" s="7"/>
      <c r="J48" s="8">
        <f t="shared" si="1"/>
        <v>64610.0798182</v>
      </c>
      <c r="K48" s="9"/>
      <c r="L48" s="19">
        <v>650000.80299999996</v>
      </c>
      <c r="M48" s="10"/>
      <c r="N48" s="19">
        <v>0</v>
      </c>
      <c r="O48" s="11"/>
      <c r="P48" s="12">
        <f t="shared" si="2"/>
        <v>6.0575000000000001</v>
      </c>
      <c r="Q48" s="11"/>
      <c r="R48" s="14">
        <f t="shared" si="3"/>
        <v>6.1569000000000003</v>
      </c>
      <c r="S48" s="16"/>
      <c r="T48" s="16"/>
      <c r="U48" s="16"/>
      <c r="V48" s="16"/>
      <c r="W48" s="16"/>
      <c r="X48" s="16"/>
      <c r="Y48" s="22"/>
    </row>
    <row r="49" spans="2:25" ht="15.75" thickBot="1" x14ac:dyDescent="0.3">
      <c r="B49" s="17">
        <v>45147</v>
      </c>
      <c r="C49" s="6"/>
      <c r="D49" s="18">
        <v>2.7810999999999999</v>
      </c>
      <c r="E49" s="7"/>
      <c r="F49" s="8">
        <f t="shared" si="0"/>
        <v>1795949.0975684999</v>
      </c>
      <c r="G49" s="7"/>
      <c r="H49" s="18">
        <v>9.9400000000000002E-2</v>
      </c>
      <c r="I49" s="7"/>
      <c r="J49" s="8">
        <f t="shared" si="1"/>
        <v>64189.471898999996</v>
      </c>
      <c r="K49" s="9"/>
      <c r="L49" s="19">
        <v>645769.33499999996</v>
      </c>
      <c r="M49" s="10"/>
      <c r="N49" s="19">
        <v>0</v>
      </c>
      <c r="O49" s="11"/>
      <c r="P49" s="12">
        <f t="shared" si="2"/>
        <v>2.7810999999999999</v>
      </c>
      <c r="Q49" s="11"/>
      <c r="R49" s="14">
        <f t="shared" si="3"/>
        <v>2.8805000000000001</v>
      </c>
      <c r="S49" s="16"/>
      <c r="T49" s="16"/>
      <c r="U49" s="16"/>
      <c r="V49" s="16"/>
      <c r="W49" s="16"/>
      <c r="X49" s="16"/>
      <c r="Y49" s="22"/>
    </row>
    <row r="50" spans="2:25" ht="15.75" thickBot="1" x14ac:dyDescent="0.3">
      <c r="B50" s="17">
        <v>45148</v>
      </c>
      <c r="C50" s="6"/>
      <c r="D50" s="18">
        <v>2.0063</v>
      </c>
      <c r="E50" s="7"/>
      <c r="F50" s="8">
        <f t="shared" si="0"/>
        <v>1319463.9541860998</v>
      </c>
      <c r="G50" s="7"/>
      <c r="H50" s="18">
        <v>9.9400000000000002E-2</v>
      </c>
      <c r="I50" s="7"/>
      <c r="J50" s="8">
        <f t="shared" si="1"/>
        <v>65371.4384918</v>
      </c>
      <c r="K50" s="9"/>
      <c r="L50" s="19">
        <v>657660.34699999995</v>
      </c>
      <c r="M50" s="10"/>
      <c r="N50" s="19">
        <v>0</v>
      </c>
      <c r="O50" s="11"/>
      <c r="P50" s="12">
        <f t="shared" si="2"/>
        <v>2.0063</v>
      </c>
      <c r="Q50" s="11"/>
      <c r="R50" s="14">
        <f t="shared" si="3"/>
        <v>2.1057000000000001</v>
      </c>
      <c r="S50" s="16"/>
      <c r="T50" s="16"/>
      <c r="U50" s="16"/>
      <c r="V50" s="16"/>
      <c r="W50" s="16"/>
      <c r="X50" s="16"/>
      <c r="Y50" s="22"/>
    </row>
    <row r="51" spans="2:25" ht="15.75" thickBot="1" x14ac:dyDescent="0.3">
      <c r="B51" s="17">
        <v>45149</v>
      </c>
      <c r="C51" s="6"/>
      <c r="D51" s="18">
        <v>8.4870000000000001</v>
      </c>
      <c r="E51" s="7"/>
      <c r="F51" s="8">
        <f t="shared" si="0"/>
        <v>5511681.5682420004</v>
      </c>
      <c r="G51" s="7"/>
      <c r="H51" s="18">
        <v>9.9400000000000002E-2</v>
      </c>
      <c r="I51" s="7"/>
      <c r="J51" s="8">
        <f t="shared" si="1"/>
        <v>64552.980780400008</v>
      </c>
      <c r="K51" s="9"/>
      <c r="L51" s="19">
        <v>649426.36600000004</v>
      </c>
      <c r="M51" s="10"/>
      <c r="N51" s="19">
        <v>0</v>
      </c>
      <c r="O51" s="11"/>
      <c r="P51" s="12">
        <f t="shared" si="2"/>
        <v>8.4870000000000001</v>
      </c>
      <c r="Q51" s="11"/>
      <c r="R51" s="14">
        <f t="shared" si="3"/>
        <v>8.5863999999999994</v>
      </c>
      <c r="S51" s="16"/>
      <c r="T51" s="16"/>
      <c r="U51" s="16"/>
      <c r="V51" s="16"/>
      <c r="W51" s="16"/>
      <c r="X51" s="16"/>
      <c r="Y51" s="22"/>
    </row>
    <row r="52" spans="2:25" ht="15.75" thickBot="1" x14ac:dyDescent="0.3">
      <c r="B52" s="17">
        <v>45150</v>
      </c>
      <c r="C52" s="6"/>
      <c r="D52" s="18">
        <v>11.7722</v>
      </c>
      <c r="E52" s="7"/>
      <c r="F52" s="8">
        <f t="shared" si="0"/>
        <v>7005614.5944685992</v>
      </c>
      <c r="G52" s="7"/>
      <c r="H52" s="18">
        <v>9.9400000000000002E-2</v>
      </c>
      <c r="I52" s="7"/>
      <c r="J52" s="8">
        <f t="shared" si="1"/>
        <v>59152.757402199997</v>
      </c>
      <c r="K52" s="9"/>
      <c r="L52" s="19">
        <v>595098.16299999994</v>
      </c>
      <c r="M52" s="10"/>
      <c r="N52" s="19">
        <v>0</v>
      </c>
      <c r="O52" s="11"/>
      <c r="P52" s="12">
        <f t="shared" si="2"/>
        <v>11.7722</v>
      </c>
      <c r="Q52" s="11"/>
      <c r="R52" s="14">
        <f t="shared" si="3"/>
        <v>11.871599999999999</v>
      </c>
      <c r="S52" s="16"/>
      <c r="T52" s="16"/>
      <c r="U52" s="16"/>
      <c r="V52" s="16"/>
      <c r="W52" s="16"/>
      <c r="X52" s="16"/>
      <c r="Y52" s="22"/>
    </row>
    <row r="53" spans="2:25" ht="15.75" thickBot="1" x14ac:dyDescent="0.3">
      <c r="B53" s="17">
        <v>45151</v>
      </c>
      <c r="C53" s="6"/>
      <c r="D53" s="18">
        <v>9.7359000000000009</v>
      </c>
      <c r="E53" s="7"/>
      <c r="F53" s="8">
        <f t="shared" si="0"/>
        <v>5667784.2786669005</v>
      </c>
      <c r="G53" s="7"/>
      <c r="H53" s="18">
        <v>9.9400000000000002E-2</v>
      </c>
      <c r="I53" s="7"/>
      <c r="J53" s="8">
        <f t="shared" si="1"/>
        <v>57866.017245400006</v>
      </c>
      <c r="K53" s="9"/>
      <c r="L53" s="19">
        <v>582153.09100000001</v>
      </c>
      <c r="M53" s="10"/>
      <c r="N53" s="19">
        <v>0</v>
      </c>
      <c r="O53" s="11"/>
      <c r="P53" s="12">
        <f t="shared" si="2"/>
        <v>9.7359000000000009</v>
      </c>
      <c r="Q53" s="11"/>
      <c r="R53" s="14">
        <f t="shared" si="3"/>
        <v>9.8353000000000002</v>
      </c>
      <c r="S53" s="16"/>
      <c r="T53" s="16"/>
      <c r="U53" s="16"/>
      <c r="V53" s="16"/>
      <c r="W53" s="16"/>
      <c r="X53" s="16"/>
      <c r="Y53" s="22"/>
    </row>
    <row r="54" spans="2:25" ht="15.75" thickBot="1" x14ac:dyDescent="0.3">
      <c r="B54" s="17">
        <v>45152</v>
      </c>
      <c r="C54" s="6"/>
      <c r="D54" s="18">
        <v>6.3369999999999997</v>
      </c>
      <c r="E54" s="7"/>
      <c r="F54" s="8">
        <f t="shared" si="0"/>
        <v>4205394.9962839996</v>
      </c>
      <c r="G54" s="7"/>
      <c r="H54" s="18">
        <v>9.9400000000000002E-2</v>
      </c>
      <c r="I54" s="7"/>
      <c r="J54" s="8">
        <f t="shared" si="1"/>
        <v>65964.377880800006</v>
      </c>
      <c r="K54" s="9"/>
      <c r="L54" s="19">
        <v>663625.53200000001</v>
      </c>
      <c r="M54" s="10"/>
      <c r="N54" s="19">
        <v>0</v>
      </c>
      <c r="O54" s="11"/>
      <c r="P54" s="12">
        <f t="shared" si="2"/>
        <v>6.3369999999999997</v>
      </c>
      <c r="Q54" s="11"/>
      <c r="R54" s="14">
        <f t="shared" si="3"/>
        <v>6.4363999999999999</v>
      </c>
      <c r="S54" s="16"/>
      <c r="T54" s="16"/>
      <c r="U54" s="16"/>
      <c r="V54" s="16"/>
      <c r="W54" s="16"/>
      <c r="X54" s="16"/>
      <c r="Y54" s="22"/>
    </row>
    <row r="55" spans="2:25" ht="15.75" thickBot="1" x14ac:dyDescent="0.3">
      <c r="B55" s="17">
        <v>45153</v>
      </c>
      <c r="C55" s="6"/>
      <c r="D55" s="18">
        <v>3.6951999999999998</v>
      </c>
      <c r="E55" s="7"/>
      <c r="F55" s="8">
        <f t="shared" si="0"/>
        <v>2420548.0654103998</v>
      </c>
      <c r="G55" s="7"/>
      <c r="H55" s="18">
        <v>9.9400000000000002E-2</v>
      </c>
      <c r="I55" s="7"/>
      <c r="J55" s="8">
        <f t="shared" si="1"/>
        <v>65112.166513799995</v>
      </c>
      <c r="K55" s="9"/>
      <c r="L55" s="19">
        <v>655051.97699999996</v>
      </c>
      <c r="M55" s="10"/>
      <c r="N55" s="19">
        <v>0</v>
      </c>
      <c r="O55" s="11"/>
      <c r="P55" s="12">
        <f t="shared" si="2"/>
        <v>3.6951999999999998</v>
      </c>
      <c r="Q55" s="11"/>
      <c r="R55" s="14">
        <f t="shared" si="3"/>
        <v>3.7946</v>
      </c>
      <c r="S55" s="16"/>
      <c r="T55" s="16"/>
      <c r="U55" s="16"/>
      <c r="V55" s="16"/>
      <c r="W55" s="16"/>
      <c r="X55" s="16"/>
      <c r="Y55" s="22"/>
    </row>
    <row r="56" spans="2:25" ht="15.75" thickBot="1" x14ac:dyDescent="0.3">
      <c r="B56" s="17">
        <v>45154</v>
      </c>
      <c r="C56" s="6"/>
      <c r="D56" s="18">
        <v>0.80569999999999997</v>
      </c>
      <c r="E56" s="7"/>
      <c r="F56" s="8">
        <f t="shared" si="0"/>
        <v>526958.10076559999</v>
      </c>
      <c r="G56" s="7"/>
      <c r="H56" s="18">
        <v>9.9400000000000002E-2</v>
      </c>
      <c r="I56" s="7"/>
      <c r="J56" s="8">
        <f t="shared" si="1"/>
        <v>65011.338235200004</v>
      </c>
      <c r="K56" s="9"/>
      <c r="L56" s="19">
        <v>654037.60800000001</v>
      </c>
      <c r="M56" s="10"/>
      <c r="N56" s="19">
        <v>0</v>
      </c>
      <c r="O56" s="11"/>
      <c r="P56" s="12">
        <f t="shared" si="2"/>
        <v>0.80569999999999997</v>
      </c>
      <c r="Q56" s="11"/>
      <c r="R56" s="14">
        <f t="shared" si="3"/>
        <v>0.90510000000000002</v>
      </c>
      <c r="S56" s="16"/>
      <c r="T56" s="16"/>
      <c r="U56" s="16"/>
      <c r="V56" s="16"/>
      <c r="W56" s="16"/>
      <c r="X56" s="16"/>
      <c r="Y56" s="22"/>
    </row>
    <row r="57" spans="2:25" ht="15.75" thickBot="1" x14ac:dyDescent="0.3">
      <c r="B57" s="17">
        <v>45155</v>
      </c>
      <c r="C57" s="6"/>
      <c r="D57" s="18">
        <v>6.2055999999999996</v>
      </c>
      <c r="E57" s="7"/>
      <c r="F57" s="8">
        <f t="shared" si="0"/>
        <v>4093453.8670751997</v>
      </c>
      <c r="G57" s="7"/>
      <c r="H57" s="18">
        <v>9.9400000000000002E-2</v>
      </c>
      <c r="I57" s="7"/>
      <c r="J57" s="8">
        <f t="shared" si="1"/>
        <v>65568.085984800011</v>
      </c>
      <c r="K57" s="9"/>
      <c r="L57" s="19">
        <v>659638.69200000004</v>
      </c>
      <c r="M57" s="10"/>
      <c r="N57" s="19">
        <v>0</v>
      </c>
      <c r="O57" s="11"/>
      <c r="P57" s="12">
        <f t="shared" si="2"/>
        <v>6.2055999999999996</v>
      </c>
      <c r="Q57" s="11"/>
      <c r="R57" s="14">
        <f t="shared" si="3"/>
        <v>6.3049999999999997</v>
      </c>
      <c r="S57" s="16"/>
      <c r="T57" s="16"/>
      <c r="U57" s="16"/>
      <c r="V57" s="16"/>
      <c r="W57" s="16"/>
      <c r="X57" s="16"/>
      <c r="Y57" s="22"/>
    </row>
    <row r="58" spans="2:25" ht="15.75" thickBot="1" x14ac:dyDescent="0.3">
      <c r="B58" s="17">
        <v>45156</v>
      </c>
      <c r="C58" s="6"/>
      <c r="D58" s="18">
        <v>9.0039999999999996</v>
      </c>
      <c r="E58" s="7"/>
      <c r="F58" s="8">
        <f t="shared" si="0"/>
        <v>6032694.6495079994</v>
      </c>
      <c r="G58" s="7"/>
      <c r="H58" s="18">
        <v>9.9400000000000002E-2</v>
      </c>
      <c r="I58" s="7"/>
      <c r="J58" s="8">
        <f t="shared" si="1"/>
        <v>66598.161723800004</v>
      </c>
      <c r="K58" s="9"/>
      <c r="L58" s="19">
        <v>670001.62699999998</v>
      </c>
      <c r="M58" s="10"/>
      <c r="N58" s="19">
        <v>0</v>
      </c>
      <c r="O58" s="11"/>
      <c r="P58" s="12">
        <f t="shared" si="2"/>
        <v>9.0039999999999996</v>
      </c>
      <c r="Q58" s="11"/>
      <c r="R58" s="14">
        <f t="shared" si="3"/>
        <v>9.1033999999999988</v>
      </c>
      <c r="S58" s="16"/>
      <c r="T58" s="16"/>
      <c r="U58" s="16"/>
      <c r="V58" s="16"/>
      <c r="W58" s="16"/>
      <c r="X58" s="16"/>
      <c r="Y58" s="22"/>
    </row>
    <row r="59" spans="2:25" ht="15.75" thickBot="1" x14ac:dyDescent="0.3">
      <c r="B59" s="17">
        <v>45157</v>
      </c>
      <c r="C59" s="6"/>
      <c r="D59" s="18">
        <v>17.338799999999999</v>
      </c>
      <c r="E59" s="7"/>
      <c r="F59" s="8">
        <f t="shared" si="0"/>
        <v>10467797.4320568</v>
      </c>
      <c r="G59" s="7"/>
      <c r="H59" s="18">
        <v>9.9400000000000002E-2</v>
      </c>
      <c r="I59" s="7"/>
      <c r="J59" s="8">
        <f t="shared" si="1"/>
        <v>60009.866008400008</v>
      </c>
      <c r="K59" s="9"/>
      <c r="L59" s="19">
        <v>603720.98600000003</v>
      </c>
      <c r="M59" s="10"/>
      <c r="N59" s="19">
        <v>0</v>
      </c>
      <c r="O59" s="11"/>
      <c r="P59" s="12">
        <f t="shared" si="2"/>
        <v>17.338799999999999</v>
      </c>
      <c r="Q59" s="11"/>
      <c r="R59" s="14">
        <f t="shared" si="3"/>
        <v>17.438199999999998</v>
      </c>
      <c r="S59" s="16"/>
      <c r="T59" s="16"/>
      <c r="U59" s="16"/>
      <c r="V59" s="16"/>
      <c r="W59" s="16"/>
      <c r="X59" s="16"/>
      <c r="Y59" s="22"/>
    </row>
    <row r="60" spans="2:25" ht="15.75" thickBot="1" x14ac:dyDescent="0.3">
      <c r="B60" s="17">
        <v>45158</v>
      </c>
      <c r="C60" s="6"/>
      <c r="D60" s="18">
        <v>5.4459</v>
      </c>
      <c r="E60" s="7"/>
      <c r="F60" s="8">
        <f t="shared" si="0"/>
        <v>3157494.4372968003</v>
      </c>
      <c r="G60" s="7"/>
      <c r="H60" s="18">
        <v>9.9400000000000002E-2</v>
      </c>
      <c r="I60" s="7"/>
      <c r="J60" s="8">
        <f t="shared" si="1"/>
        <v>57631.419428800007</v>
      </c>
      <c r="K60" s="9"/>
      <c r="L60" s="19">
        <v>579792.95200000005</v>
      </c>
      <c r="M60" s="10"/>
      <c r="N60" s="19">
        <v>0</v>
      </c>
      <c r="O60" s="11"/>
      <c r="P60" s="12">
        <f t="shared" si="2"/>
        <v>5.4459</v>
      </c>
      <c r="Q60" s="11"/>
      <c r="R60" s="14">
        <f t="shared" si="3"/>
        <v>5.5453000000000001</v>
      </c>
      <c r="S60" s="16"/>
      <c r="T60" s="16"/>
      <c r="U60" s="16"/>
      <c r="V60" s="16"/>
      <c r="W60" s="16"/>
      <c r="X60" s="16"/>
      <c r="Y60" s="22"/>
    </row>
    <row r="61" spans="2:25" ht="15.75" thickBot="1" x14ac:dyDescent="0.3">
      <c r="B61" s="17">
        <v>45159</v>
      </c>
      <c r="C61" s="6"/>
      <c r="D61" s="18">
        <v>6.0477999999999996</v>
      </c>
      <c r="E61" s="7"/>
      <c r="F61" s="8">
        <f t="shared" si="0"/>
        <v>3978822.5034865993</v>
      </c>
      <c r="G61" s="7"/>
      <c r="H61" s="18">
        <v>9.9400000000000002E-2</v>
      </c>
      <c r="I61" s="7"/>
      <c r="J61" s="8">
        <f t="shared" si="1"/>
        <v>65394.8471918</v>
      </c>
      <c r="K61" s="9"/>
      <c r="L61" s="19">
        <v>657895.84699999995</v>
      </c>
      <c r="M61" s="10"/>
      <c r="N61" s="19">
        <v>0</v>
      </c>
      <c r="O61" s="11"/>
      <c r="P61" s="12">
        <f t="shared" si="2"/>
        <v>6.0477999999999996</v>
      </c>
      <c r="Q61" s="11"/>
      <c r="R61" s="14">
        <f t="shared" si="3"/>
        <v>6.1471999999999998</v>
      </c>
      <c r="S61" s="16"/>
      <c r="T61" s="16"/>
      <c r="U61" s="16"/>
      <c r="V61" s="16"/>
      <c r="W61" s="16"/>
      <c r="X61" s="16"/>
      <c r="Y61" s="22"/>
    </row>
    <row r="62" spans="2:25" ht="15.75" thickBot="1" x14ac:dyDescent="0.3">
      <c r="B62" s="17">
        <v>45160</v>
      </c>
      <c r="C62" s="6"/>
      <c r="D62" s="18">
        <v>5.2777000000000003</v>
      </c>
      <c r="E62" s="7"/>
      <c r="F62" s="8">
        <f t="shared" si="0"/>
        <v>3500054.7944850004</v>
      </c>
      <c r="G62" s="7"/>
      <c r="H62" s="18">
        <v>9.9400000000000002E-2</v>
      </c>
      <c r="I62" s="7"/>
      <c r="J62" s="8">
        <f t="shared" si="1"/>
        <v>65919.89817</v>
      </c>
      <c r="K62" s="9"/>
      <c r="L62" s="19">
        <v>663178.05000000005</v>
      </c>
      <c r="M62" s="10"/>
      <c r="N62" s="19">
        <v>0</v>
      </c>
      <c r="O62" s="11"/>
      <c r="P62" s="12">
        <f t="shared" si="2"/>
        <v>5.2777000000000003</v>
      </c>
      <c r="Q62" s="11"/>
      <c r="R62" s="14">
        <f t="shared" si="3"/>
        <v>5.3771000000000004</v>
      </c>
      <c r="S62" s="16"/>
      <c r="T62" s="16"/>
      <c r="U62" s="16"/>
      <c r="V62" s="16"/>
      <c r="W62" s="16"/>
      <c r="X62" s="16"/>
      <c r="Y62" s="22"/>
    </row>
    <row r="63" spans="2:25" ht="15.75" thickBot="1" x14ac:dyDescent="0.3">
      <c r="B63" s="17">
        <v>45161</v>
      </c>
      <c r="C63" s="6"/>
      <c r="D63" s="18">
        <v>1.0304</v>
      </c>
      <c r="E63" s="7"/>
      <c r="F63" s="8">
        <f t="shared" si="0"/>
        <v>683853.01160960004</v>
      </c>
      <c r="G63" s="7"/>
      <c r="H63" s="18">
        <v>9.9400000000000002E-2</v>
      </c>
      <c r="I63" s="7"/>
      <c r="J63" s="8">
        <f t="shared" si="1"/>
        <v>65969.516065600008</v>
      </c>
      <c r="K63" s="9"/>
      <c r="L63" s="19">
        <v>663677.22400000005</v>
      </c>
      <c r="M63" s="10"/>
      <c r="N63" s="19">
        <v>0</v>
      </c>
      <c r="O63" s="11"/>
      <c r="P63" s="12">
        <f t="shared" si="2"/>
        <v>1.0304</v>
      </c>
      <c r="Q63" s="11"/>
      <c r="R63" s="14">
        <f t="shared" si="3"/>
        <v>1.1297999999999999</v>
      </c>
      <c r="S63" s="16"/>
      <c r="T63" s="16"/>
      <c r="U63" s="16"/>
      <c r="V63" s="16"/>
      <c r="W63" s="16"/>
      <c r="X63" s="16"/>
      <c r="Y63" s="22"/>
    </row>
    <row r="64" spans="2:25" ht="15.75" thickBot="1" x14ac:dyDescent="0.3">
      <c r="B64" s="17">
        <v>45162</v>
      </c>
      <c r="C64" s="6"/>
      <c r="D64" s="18">
        <v>2.1242000000000001</v>
      </c>
      <c r="E64" s="7"/>
      <c r="F64" s="8">
        <f t="shared" si="0"/>
        <v>1422366.1807992002</v>
      </c>
      <c r="G64" s="7"/>
      <c r="H64" s="18">
        <v>9.9400000000000002E-2</v>
      </c>
      <c r="I64" s="7"/>
      <c r="J64" s="8">
        <f t="shared" si="1"/>
        <v>66558.327074400004</v>
      </c>
      <c r="K64" s="9"/>
      <c r="L64" s="19">
        <v>669600.87600000005</v>
      </c>
      <c r="M64" s="10"/>
      <c r="N64" s="19">
        <v>0</v>
      </c>
      <c r="O64" s="11"/>
      <c r="P64" s="12">
        <f t="shared" si="2"/>
        <v>2.1242000000000001</v>
      </c>
      <c r="Q64" s="11"/>
      <c r="R64" s="14">
        <f t="shared" si="3"/>
        <v>2.2236000000000002</v>
      </c>
      <c r="S64" s="16"/>
      <c r="T64" s="16"/>
      <c r="U64" s="16"/>
      <c r="V64" s="16"/>
      <c r="W64" s="16"/>
      <c r="X64" s="16"/>
      <c r="Y64" s="22"/>
    </row>
    <row r="65" spans="2:25" ht="15.75" thickBot="1" x14ac:dyDescent="0.3">
      <c r="B65" s="17">
        <v>45163</v>
      </c>
      <c r="C65" s="6"/>
      <c r="D65" s="18">
        <v>2.2048000000000001</v>
      </c>
      <c r="E65" s="7"/>
      <c r="F65" s="8">
        <f t="shared" si="0"/>
        <v>1415266.7246016001</v>
      </c>
      <c r="G65" s="7"/>
      <c r="H65" s="18">
        <v>9.9400000000000002E-2</v>
      </c>
      <c r="I65" s="7"/>
      <c r="J65" s="8">
        <f t="shared" si="1"/>
        <v>63805.112674800002</v>
      </c>
      <c r="K65" s="9"/>
      <c r="L65" s="19">
        <v>641902.54200000002</v>
      </c>
      <c r="M65" s="10"/>
      <c r="N65" s="19">
        <v>0</v>
      </c>
      <c r="O65" s="11"/>
      <c r="P65" s="12">
        <f t="shared" si="2"/>
        <v>2.2048000000000001</v>
      </c>
      <c r="Q65" s="11"/>
      <c r="R65" s="14">
        <f t="shared" si="3"/>
        <v>2.3042000000000002</v>
      </c>
      <c r="S65" s="16"/>
      <c r="T65" s="16"/>
      <c r="U65" s="16"/>
      <c r="V65" s="16"/>
      <c r="W65" s="16"/>
      <c r="X65" s="16"/>
      <c r="Y65" s="22"/>
    </row>
    <row r="66" spans="2:25" ht="15.75" thickBot="1" x14ac:dyDescent="0.3">
      <c r="B66" s="17">
        <v>45164</v>
      </c>
      <c r="C66" s="6"/>
      <c r="D66" s="18">
        <v>1.6915</v>
      </c>
      <c r="E66" s="7"/>
      <c r="F66" s="8">
        <f t="shared" si="0"/>
        <v>977403.73295250011</v>
      </c>
      <c r="G66" s="7"/>
      <c r="H66" s="18">
        <v>9.9400000000000002E-2</v>
      </c>
      <c r="I66" s="7"/>
      <c r="J66" s="8">
        <f t="shared" si="1"/>
        <v>57436.553979000004</v>
      </c>
      <c r="K66" s="9"/>
      <c r="L66" s="19">
        <v>577832.53500000003</v>
      </c>
      <c r="M66" s="10"/>
      <c r="N66" s="19">
        <v>0</v>
      </c>
      <c r="O66" s="11"/>
      <c r="P66" s="12">
        <f t="shared" si="2"/>
        <v>1.6915</v>
      </c>
      <c r="Q66" s="11"/>
      <c r="R66" s="14">
        <f t="shared" si="3"/>
        <v>1.7908999999999999</v>
      </c>
      <c r="S66" s="16"/>
      <c r="T66" s="16"/>
      <c r="U66" s="16"/>
      <c r="V66" s="16"/>
      <c r="W66" s="16"/>
      <c r="X66" s="16"/>
      <c r="Y66" s="22"/>
    </row>
    <row r="67" spans="2:25" ht="15.75" thickBot="1" x14ac:dyDescent="0.3">
      <c r="B67" s="17">
        <v>45165</v>
      </c>
      <c r="C67" s="6"/>
      <c r="D67" s="18">
        <v>4.024</v>
      </c>
      <c r="E67" s="7"/>
      <c r="F67" s="8">
        <f t="shared" si="0"/>
        <v>2287805.8613760001</v>
      </c>
      <c r="G67" s="7"/>
      <c r="H67" s="18">
        <v>9.9400000000000002E-2</v>
      </c>
      <c r="I67" s="7"/>
      <c r="J67" s="8">
        <f t="shared" si="1"/>
        <v>56512.898265600008</v>
      </c>
      <c r="K67" s="9"/>
      <c r="L67" s="19">
        <v>568540.22400000005</v>
      </c>
      <c r="M67" s="10"/>
      <c r="N67" s="19">
        <v>0</v>
      </c>
      <c r="O67" s="11"/>
      <c r="P67" s="12">
        <f t="shared" si="2"/>
        <v>4.024</v>
      </c>
      <c r="Q67" s="11"/>
      <c r="R67" s="14">
        <f t="shared" si="3"/>
        <v>4.1234000000000002</v>
      </c>
      <c r="S67" s="16"/>
      <c r="T67" s="16"/>
      <c r="U67" s="16"/>
      <c r="V67" s="16"/>
      <c r="W67" s="16"/>
      <c r="X67" s="16"/>
      <c r="Y67" s="22"/>
    </row>
    <row r="68" spans="2:25" ht="15.75" thickBot="1" x14ac:dyDescent="0.3">
      <c r="B68" s="17">
        <v>45166</v>
      </c>
      <c r="C68" s="6"/>
      <c r="D68" s="18">
        <v>2.6909999999999998</v>
      </c>
      <c r="E68" s="7"/>
      <c r="F68" s="8">
        <f t="shared" si="0"/>
        <v>1590396.9926129999</v>
      </c>
      <c r="G68" s="7"/>
      <c r="H68" s="18">
        <v>9.9400000000000002E-2</v>
      </c>
      <c r="I68" s="7"/>
      <c r="J68" s="8">
        <f t="shared" si="1"/>
        <v>58745.990734200001</v>
      </c>
      <c r="K68" s="9"/>
      <c r="L68" s="19">
        <v>591005.94299999997</v>
      </c>
      <c r="M68" s="10"/>
      <c r="N68" s="19">
        <v>0</v>
      </c>
      <c r="O68" s="11"/>
      <c r="P68" s="12">
        <f t="shared" si="2"/>
        <v>2.6909999999999998</v>
      </c>
      <c r="Q68" s="11"/>
      <c r="R68" s="14">
        <f t="shared" si="3"/>
        <v>2.7904</v>
      </c>
      <c r="S68" s="16"/>
      <c r="T68" s="16"/>
      <c r="U68" s="16"/>
      <c r="V68" s="16"/>
      <c r="W68" s="16"/>
      <c r="X68" s="16"/>
      <c r="Y68" s="22"/>
    </row>
    <row r="69" spans="2:25" ht="15.75" thickBot="1" x14ac:dyDescent="0.3">
      <c r="B69" s="17">
        <v>45167</v>
      </c>
      <c r="C69" s="6"/>
      <c r="D69" s="18">
        <v>3.0545</v>
      </c>
      <c r="E69" s="7"/>
      <c r="F69" s="8">
        <f t="shared" si="0"/>
        <v>2009850.8162969998</v>
      </c>
      <c r="G69" s="7"/>
      <c r="H69" s="18">
        <v>9.9400000000000002E-2</v>
      </c>
      <c r="I69" s="7"/>
      <c r="J69" s="8">
        <f t="shared" si="1"/>
        <v>65404.868600399997</v>
      </c>
      <c r="K69" s="9"/>
      <c r="L69" s="19">
        <v>657996.66599999997</v>
      </c>
      <c r="M69" s="10"/>
      <c r="N69" s="19">
        <v>0</v>
      </c>
      <c r="O69" s="11"/>
      <c r="P69" s="12">
        <f t="shared" si="2"/>
        <v>3.0545</v>
      </c>
      <c r="Q69" s="11"/>
      <c r="R69" s="14">
        <f t="shared" si="3"/>
        <v>3.1539000000000001</v>
      </c>
      <c r="S69" s="16"/>
      <c r="T69" s="16"/>
      <c r="U69" s="16"/>
      <c r="V69" s="16"/>
      <c r="W69" s="16"/>
      <c r="X69" s="16"/>
      <c r="Y69" s="22"/>
    </row>
    <row r="70" spans="2:25" ht="15.75" thickBot="1" x14ac:dyDescent="0.3">
      <c r="B70" s="17">
        <v>45168</v>
      </c>
      <c r="C70" s="6"/>
      <c r="D70" s="18">
        <v>4.7084000000000001</v>
      </c>
      <c r="E70" s="7"/>
      <c r="F70" s="8">
        <f t="shared" si="0"/>
        <v>3100509.8811116</v>
      </c>
      <c r="G70" s="7"/>
      <c r="H70" s="18">
        <v>9.9400000000000002E-2</v>
      </c>
      <c r="I70" s="7"/>
      <c r="J70" s="8">
        <f t="shared" si="1"/>
        <v>65455.501270599998</v>
      </c>
      <c r="K70" s="9"/>
      <c r="L70" s="19">
        <v>658506.049</v>
      </c>
      <c r="M70" s="10"/>
      <c r="N70" s="19">
        <v>0</v>
      </c>
      <c r="O70" s="11"/>
      <c r="P70" s="12">
        <f t="shared" si="2"/>
        <v>4.7084000000000001</v>
      </c>
      <c r="Q70" s="11"/>
      <c r="R70" s="14">
        <f t="shared" si="3"/>
        <v>4.8078000000000003</v>
      </c>
      <c r="S70" s="16"/>
      <c r="T70" s="16"/>
      <c r="U70" s="16"/>
      <c r="V70" s="16"/>
      <c r="W70" s="16"/>
      <c r="X70" s="16"/>
      <c r="Y70" s="22"/>
    </row>
    <row r="71" spans="2:25" ht="15.75" thickBot="1" x14ac:dyDescent="0.3">
      <c r="B71" s="17">
        <v>45169</v>
      </c>
      <c r="C71" s="6"/>
      <c r="D71" s="18">
        <v>1.9349000000000001</v>
      </c>
      <c r="E71" s="7"/>
      <c r="F71" s="8">
        <f t="shared" si="0"/>
        <v>1287058.2447844001</v>
      </c>
      <c r="G71" s="7"/>
      <c r="H71" s="18">
        <v>9.9400000000000002E-2</v>
      </c>
      <c r="I71" s="7"/>
      <c r="J71" s="8">
        <f t="shared" si="1"/>
        <v>66118.967146400013</v>
      </c>
      <c r="K71" s="9"/>
      <c r="L71" s="19">
        <v>665180.75600000005</v>
      </c>
      <c r="M71" s="10"/>
      <c r="N71" s="19">
        <v>0</v>
      </c>
      <c r="O71" s="11"/>
      <c r="P71" s="12">
        <f t="shared" si="2"/>
        <v>1.9349000000000001</v>
      </c>
      <c r="Q71" s="11"/>
      <c r="R71" s="14">
        <f t="shared" si="3"/>
        <v>2.0343</v>
      </c>
      <c r="S71" s="16"/>
      <c r="T71" s="16"/>
      <c r="U71" s="16"/>
      <c r="V71" s="16"/>
      <c r="W71" s="16"/>
      <c r="X71" s="16"/>
      <c r="Y71" s="22"/>
    </row>
    <row r="72" spans="2:25" ht="15.75" thickBot="1" x14ac:dyDescent="0.3">
      <c r="B72" s="17">
        <v>45170</v>
      </c>
      <c r="C72" s="6"/>
      <c r="D72" s="18">
        <v>1.6348</v>
      </c>
      <c r="E72" s="7"/>
      <c r="F72" s="8">
        <f t="shared" si="0"/>
        <v>1062334.3285088001</v>
      </c>
      <c r="G72" s="7"/>
      <c r="H72" s="18">
        <v>9.9400000000000002E-2</v>
      </c>
      <c r="I72" s="7"/>
      <c r="J72" s="8">
        <f t="shared" si="1"/>
        <v>64592.630446400006</v>
      </c>
      <c r="K72" s="9"/>
      <c r="L72" s="19">
        <v>649825.25600000005</v>
      </c>
      <c r="M72" s="10"/>
      <c r="N72" s="19">
        <v>0</v>
      </c>
      <c r="O72" s="11"/>
      <c r="P72" s="12">
        <f t="shared" si="2"/>
        <v>1.6348</v>
      </c>
      <c r="Q72" s="11"/>
      <c r="R72" s="14">
        <f t="shared" si="3"/>
        <v>1.7342</v>
      </c>
      <c r="S72" s="16"/>
      <c r="T72" s="16"/>
      <c r="U72" s="16"/>
      <c r="V72" s="16"/>
      <c r="W72" s="16"/>
      <c r="X72" s="16"/>
      <c r="Y72" s="22"/>
    </row>
    <row r="73" spans="2:25" ht="15.75" thickBot="1" x14ac:dyDescent="0.3">
      <c r="B73" s="17">
        <v>45171</v>
      </c>
      <c r="C73" s="6"/>
      <c r="D73" s="18">
        <v>1.3956</v>
      </c>
      <c r="E73" s="7"/>
      <c r="F73" s="8">
        <f t="shared" si="0"/>
        <v>818358.67991279997</v>
      </c>
      <c r="G73" s="7"/>
      <c r="H73" s="18">
        <v>9.9400000000000002E-2</v>
      </c>
      <c r="I73" s="7"/>
      <c r="J73" s="8">
        <f t="shared" si="1"/>
        <v>58286.652897200001</v>
      </c>
      <c r="K73" s="9"/>
      <c r="L73" s="19">
        <v>586384.83799999999</v>
      </c>
      <c r="M73" s="10"/>
      <c r="N73" s="19">
        <v>0</v>
      </c>
      <c r="O73" s="11"/>
      <c r="P73" s="12">
        <f t="shared" si="2"/>
        <v>1.3956</v>
      </c>
      <c r="Q73" s="11"/>
      <c r="R73" s="14">
        <f t="shared" si="3"/>
        <v>1.4949999999999999</v>
      </c>
      <c r="S73" s="16"/>
      <c r="T73" s="16"/>
      <c r="U73" s="16"/>
      <c r="V73" s="16"/>
      <c r="W73" s="16"/>
      <c r="X73" s="16"/>
      <c r="Y73" s="22"/>
    </row>
    <row r="74" spans="2:25" ht="15.75" thickBot="1" x14ac:dyDescent="0.3">
      <c r="B74" s="17">
        <v>45172</v>
      </c>
      <c r="C74" s="6"/>
      <c r="D74" s="18">
        <v>3.5962000000000001</v>
      </c>
      <c r="E74" s="7"/>
      <c r="F74" s="8">
        <f t="shared" si="0"/>
        <v>2083732.3493996002</v>
      </c>
      <c r="G74" s="7"/>
      <c r="H74" s="18">
        <v>9.9400000000000002E-2</v>
      </c>
      <c r="I74" s="7"/>
      <c r="J74" s="8">
        <f t="shared" si="1"/>
        <v>57594.960105200007</v>
      </c>
      <c r="K74" s="9"/>
      <c r="L74" s="19">
        <v>579426.15800000005</v>
      </c>
      <c r="M74" s="10"/>
      <c r="N74" s="19">
        <v>0</v>
      </c>
      <c r="O74" s="11"/>
      <c r="P74" s="12">
        <f t="shared" si="2"/>
        <v>3.5962000000000001</v>
      </c>
      <c r="Q74" s="11"/>
      <c r="R74" s="14">
        <f t="shared" si="3"/>
        <v>3.6956000000000002</v>
      </c>
      <c r="S74" s="16"/>
      <c r="T74" s="16"/>
      <c r="U74" s="16"/>
      <c r="V74" s="16"/>
      <c r="W74" s="16"/>
      <c r="X74" s="16"/>
      <c r="Y74" s="22"/>
    </row>
    <row r="75" spans="2:25" ht="15.75" thickBot="1" x14ac:dyDescent="0.3">
      <c r="B75" s="17">
        <v>45173</v>
      </c>
      <c r="C75" s="6"/>
      <c r="D75" s="18">
        <v>2.0623999999999998</v>
      </c>
      <c r="E75" s="7"/>
      <c r="F75" s="8">
        <f t="shared" ref="F75:F97" si="4">D75*L75</f>
        <v>1364118.403344</v>
      </c>
      <c r="G75" s="7"/>
      <c r="H75" s="18">
        <v>9.9400000000000002E-2</v>
      </c>
      <c r="I75" s="7"/>
      <c r="J75" s="8">
        <f t="shared" ref="J75:J97" si="5">H75*L75</f>
        <v>65745.427314</v>
      </c>
      <c r="K75" s="9"/>
      <c r="L75" s="19">
        <v>661422.81000000006</v>
      </c>
      <c r="M75" s="10"/>
      <c r="N75" s="19">
        <v>0</v>
      </c>
      <c r="O75" s="11"/>
      <c r="P75" s="12">
        <f t="shared" ref="P75:P97" si="6">F75/(L75-N75)</f>
        <v>2.0623999999999998</v>
      </c>
      <c r="Q75" s="11"/>
      <c r="R75" s="14">
        <f t="shared" ref="R75:R97" si="7">P75+H75</f>
        <v>2.1617999999999999</v>
      </c>
      <c r="S75" s="16"/>
      <c r="T75" s="16"/>
      <c r="U75" s="16"/>
      <c r="V75" s="16"/>
      <c r="W75" s="16"/>
      <c r="X75" s="16"/>
      <c r="Y75" s="22"/>
    </row>
    <row r="76" spans="2:25" ht="15.75" thickBot="1" x14ac:dyDescent="0.3">
      <c r="B76" s="17">
        <v>45174</v>
      </c>
      <c r="C76" s="6"/>
      <c r="D76" s="18">
        <v>3.0514000000000001</v>
      </c>
      <c r="E76" s="7"/>
      <c r="F76" s="8">
        <f t="shared" si="4"/>
        <v>2061010.1747598001</v>
      </c>
      <c r="G76" s="7"/>
      <c r="H76" s="18">
        <v>9.9400000000000002E-2</v>
      </c>
      <c r="I76" s="7"/>
      <c r="J76" s="8">
        <f t="shared" si="5"/>
        <v>67137.842095800006</v>
      </c>
      <c r="K76" s="9"/>
      <c r="L76" s="19">
        <v>675431.00699999998</v>
      </c>
      <c r="M76" s="10"/>
      <c r="N76" s="19">
        <v>0</v>
      </c>
      <c r="O76" s="11"/>
      <c r="P76" s="12">
        <f t="shared" si="6"/>
        <v>3.0514000000000001</v>
      </c>
      <c r="Q76" s="11"/>
      <c r="R76" s="14">
        <f t="shared" si="7"/>
        <v>3.1508000000000003</v>
      </c>
      <c r="S76" s="16"/>
      <c r="T76" s="16"/>
      <c r="U76" s="16"/>
      <c r="V76" s="16"/>
      <c r="W76" s="16"/>
      <c r="X76" s="16"/>
      <c r="Y76" s="22"/>
    </row>
    <row r="77" spans="2:25" ht="15.75" thickBot="1" x14ac:dyDescent="0.3">
      <c r="B77" s="17">
        <v>45175</v>
      </c>
      <c r="C77" s="6"/>
      <c r="D77" s="18">
        <v>2.2467999999999999</v>
      </c>
      <c r="E77" s="7"/>
      <c r="F77" s="8">
        <f t="shared" si="4"/>
        <v>1544338.5372064</v>
      </c>
      <c r="G77" s="7"/>
      <c r="H77" s="18">
        <v>9.9400000000000002E-2</v>
      </c>
      <c r="I77" s="7"/>
      <c r="J77" s="8">
        <f t="shared" si="5"/>
        <v>68322.614651199998</v>
      </c>
      <c r="K77" s="9"/>
      <c r="L77" s="19">
        <v>687350.24800000002</v>
      </c>
      <c r="M77" s="10"/>
      <c r="N77" s="19">
        <v>0</v>
      </c>
      <c r="O77" s="11"/>
      <c r="P77" s="12">
        <f t="shared" si="6"/>
        <v>2.2467999999999999</v>
      </c>
      <c r="Q77" s="11"/>
      <c r="R77" s="14">
        <f t="shared" si="7"/>
        <v>2.3462000000000001</v>
      </c>
      <c r="S77" s="16"/>
      <c r="T77" s="16"/>
      <c r="U77" s="16"/>
      <c r="V77" s="16"/>
      <c r="W77" s="16"/>
      <c r="X77" s="16"/>
      <c r="Y77" s="22"/>
    </row>
    <row r="78" spans="2:25" ht="15.75" thickBot="1" x14ac:dyDescent="0.3">
      <c r="B78" s="17">
        <v>45176</v>
      </c>
      <c r="C78" s="6"/>
      <c r="D78" s="18">
        <v>1.1166</v>
      </c>
      <c r="E78" s="7"/>
      <c r="F78" s="8">
        <f t="shared" si="4"/>
        <v>779598.60003780003</v>
      </c>
      <c r="G78" s="7"/>
      <c r="H78" s="18">
        <v>9.9400000000000002E-2</v>
      </c>
      <c r="I78" s="7"/>
      <c r="J78" s="8">
        <f t="shared" si="5"/>
        <v>69400.054490199997</v>
      </c>
      <c r="K78" s="9"/>
      <c r="L78" s="19">
        <v>698189.68299999996</v>
      </c>
      <c r="M78" s="10"/>
      <c r="N78" s="19">
        <v>0</v>
      </c>
      <c r="O78" s="11"/>
      <c r="P78" s="12">
        <f t="shared" si="6"/>
        <v>1.1166</v>
      </c>
      <c r="Q78" s="11"/>
      <c r="R78" s="14">
        <f t="shared" si="7"/>
        <v>1.216</v>
      </c>
      <c r="S78" s="16"/>
      <c r="T78" s="16"/>
      <c r="U78" s="16"/>
      <c r="V78" s="16"/>
      <c r="W78" s="16"/>
      <c r="X78" s="16"/>
      <c r="Y78" s="22"/>
    </row>
    <row r="79" spans="2:25" ht="15.75" thickBot="1" x14ac:dyDescent="0.3">
      <c r="B79" s="17">
        <v>45177</v>
      </c>
      <c r="C79" s="6"/>
      <c r="D79" s="18">
        <v>0.1762</v>
      </c>
      <c r="E79" s="7"/>
      <c r="F79" s="8">
        <f t="shared" si="4"/>
        <v>120740.058875</v>
      </c>
      <c r="G79" s="7"/>
      <c r="H79" s="18">
        <v>9.9400000000000002E-2</v>
      </c>
      <c r="I79" s="7"/>
      <c r="J79" s="8">
        <f t="shared" si="5"/>
        <v>68113.290875000006</v>
      </c>
      <c r="K79" s="9"/>
      <c r="L79" s="19">
        <v>685244.375</v>
      </c>
      <c r="M79" s="10"/>
      <c r="N79" s="19">
        <v>0</v>
      </c>
      <c r="O79" s="11"/>
      <c r="P79" s="12">
        <f t="shared" si="6"/>
        <v>0.1762</v>
      </c>
      <c r="Q79" s="11"/>
      <c r="R79" s="14">
        <f t="shared" si="7"/>
        <v>0.27560000000000001</v>
      </c>
      <c r="S79" s="16"/>
      <c r="T79" s="16"/>
      <c r="U79" s="16"/>
      <c r="V79" s="16"/>
      <c r="W79" s="16"/>
      <c r="X79" s="16"/>
      <c r="Y79" s="22"/>
    </row>
    <row r="80" spans="2:25" ht="15.75" thickBot="1" x14ac:dyDescent="0.3">
      <c r="B80" s="17">
        <v>45178</v>
      </c>
      <c r="C80" s="6"/>
      <c r="D80" s="18">
        <v>0.92500000000000004</v>
      </c>
      <c r="E80" s="7"/>
      <c r="F80" s="8">
        <f t="shared" si="4"/>
        <v>578311.88884999999</v>
      </c>
      <c r="G80" s="7"/>
      <c r="H80" s="18">
        <v>9.9400000000000002E-2</v>
      </c>
      <c r="I80" s="7"/>
      <c r="J80" s="8">
        <f t="shared" si="5"/>
        <v>62145.082974800003</v>
      </c>
      <c r="K80" s="9"/>
      <c r="L80" s="19">
        <v>625202.04200000002</v>
      </c>
      <c r="M80" s="10"/>
      <c r="N80" s="19">
        <v>0</v>
      </c>
      <c r="O80" s="11"/>
      <c r="P80" s="12">
        <f t="shared" si="6"/>
        <v>0.92499999999999993</v>
      </c>
      <c r="Q80" s="11"/>
      <c r="R80" s="14">
        <f t="shared" si="7"/>
        <v>1.0244</v>
      </c>
      <c r="S80" s="16"/>
      <c r="T80" s="16"/>
      <c r="U80" s="16"/>
      <c r="V80" s="16"/>
      <c r="W80" s="16"/>
      <c r="X80" s="16"/>
      <c r="Y80" s="22"/>
    </row>
    <row r="81" spans="2:25" ht="15.75" thickBot="1" x14ac:dyDescent="0.3">
      <c r="B81" s="17">
        <v>45179</v>
      </c>
      <c r="C81" s="6"/>
      <c r="D81" s="18">
        <v>1.3349</v>
      </c>
      <c r="E81" s="7"/>
      <c r="F81" s="8">
        <f t="shared" si="4"/>
        <v>829771.92041380005</v>
      </c>
      <c r="G81" s="7"/>
      <c r="H81" s="18">
        <v>9.9400000000000002E-2</v>
      </c>
      <c r="I81" s="7"/>
      <c r="J81" s="8">
        <f t="shared" si="5"/>
        <v>61786.897062800002</v>
      </c>
      <c r="K81" s="9"/>
      <c r="L81" s="19">
        <v>621598.56200000003</v>
      </c>
      <c r="M81" s="10"/>
      <c r="N81" s="19">
        <v>0</v>
      </c>
      <c r="O81" s="11"/>
      <c r="P81" s="12">
        <f t="shared" si="6"/>
        <v>1.3349</v>
      </c>
      <c r="Q81" s="11"/>
      <c r="R81" s="14">
        <f t="shared" si="7"/>
        <v>1.4342999999999999</v>
      </c>
      <c r="S81" s="16"/>
      <c r="T81" s="16"/>
      <c r="U81" s="16"/>
      <c r="V81" s="16"/>
      <c r="W81" s="16"/>
      <c r="X81" s="16"/>
      <c r="Y81" s="22"/>
    </row>
    <row r="82" spans="2:25" ht="15.75" thickBot="1" x14ac:dyDescent="0.3">
      <c r="B82" s="17">
        <v>45180</v>
      </c>
      <c r="C82" s="6"/>
      <c r="D82" s="18">
        <v>2.8748</v>
      </c>
      <c r="E82" s="7"/>
      <c r="F82" s="8">
        <f t="shared" si="4"/>
        <v>1977025.1432479999</v>
      </c>
      <c r="G82" s="7"/>
      <c r="H82" s="18">
        <v>9.9400000000000002E-2</v>
      </c>
      <c r="I82" s="7"/>
      <c r="J82" s="8">
        <f t="shared" si="5"/>
        <v>68358.250744000004</v>
      </c>
      <c r="K82" s="9"/>
      <c r="L82" s="19">
        <v>687708.76</v>
      </c>
      <c r="M82" s="10"/>
      <c r="N82" s="19">
        <v>0</v>
      </c>
      <c r="O82" s="11"/>
      <c r="P82" s="12">
        <f t="shared" si="6"/>
        <v>2.8748</v>
      </c>
      <c r="Q82" s="11"/>
      <c r="R82" s="14">
        <f t="shared" si="7"/>
        <v>2.9742000000000002</v>
      </c>
      <c r="S82" s="16"/>
      <c r="T82" s="16"/>
      <c r="U82" s="16"/>
      <c r="V82" s="16"/>
      <c r="W82" s="16"/>
      <c r="X82" s="16"/>
      <c r="Y82" s="22"/>
    </row>
    <row r="83" spans="2:25" ht="15.75" thickBot="1" x14ac:dyDescent="0.3">
      <c r="B83" s="17">
        <v>45181</v>
      </c>
      <c r="C83" s="6"/>
      <c r="D83" s="18">
        <v>2.8260000000000001</v>
      </c>
      <c r="E83" s="7"/>
      <c r="F83" s="8">
        <f t="shared" si="4"/>
        <v>1957988.9595059999</v>
      </c>
      <c r="G83" s="7"/>
      <c r="H83" s="18">
        <v>9.9400000000000002E-2</v>
      </c>
      <c r="I83" s="7"/>
      <c r="J83" s="8">
        <f t="shared" si="5"/>
        <v>68869.109191399999</v>
      </c>
      <c r="K83" s="9"/>
      <c r="L83" s="19">
        <v>692848.18099999998</v>
      </c>
      <c r="M83" s="10"/>
      <c r="N83" s="19">
        <v>0</v>
      </c>
      <c r="O83" s="11"/>
      <c r="P83" s="12">
        <f t="shared" si="6"/>
        <v>2.8260000000000001</v>
      </c>
      <c r="Q83" s="11"/>
      <c r="R83" s="14">
        <f t="shared" si="7"/>
        <v>2.9254000000000002</v>
      </c>
      <c r="S83" s="16"/>
      <c r="T83" s="16"/>
      <c r="U83" s="16"/>
      <c r="V83" s="16"/>
      <c r="W83" s="16"/>
      <c r="X83" s="16"/>
      <c r="Y83" s="22"/>
    </row>
    <row r="84" spans="2:25" ht="15.75" thickBot="1" x14ac:dyDescent="0.3">
      <c r="B84" s="17">
        <v>45182</v>
      </c>
      <c r="C84" s="6"/>
      <c r="D84" s="18">
        <v>4.4981</v>
      </c>
      <c r="E84" s="7"/>
      <c r="F84" s="8">
        <f t="shared" si="4"/>
        <v>3013805.9866360002</v>
      </c>
      <c r="G84" s="7"/>
      <c r="H84" s="18">
        <v>9.9400000000000002E-2</v>
      </c>
      <c r="I84" s="7"/>
      <c r="J84" s="8">
        <f t="shared" si="5"/>
        <v>66599.745464000007</v>
      </c>
      <c r="K84" s="9"/>
      <c r="L84" s="19">
        <v>670017.56000000006</v>
      </c>
      <c r="M84" s="10"/>
      <c r="N84" s="19">
        <v>0</v>
      </c>
      <c r="O84" s="11"/>
      <c r="P84" s="12">
        <f t="shared" si="6"/>
        <v>4.4981</v>
      </c>
      <c r="Q84" s="11"/>
      <c r="R84" s="14">
        <f t="shared" si="7"/>
        <v>4.5975000000000001</v>
      </c>
      <c r="S84" s="16"/>
      <c r="T84" s="16"/>
      <c r="U84" s="16"/>
      <c r="V84" s="16"/>
      <c r="W84" s="16"/>
      <c r="X84" s="16"/>
      <c r="Y84" s="22"/>
    </row>
    <row r="85" spans="2:25" ht="15.75" thickBot="1" x14ac:dyDescent="0.3">
      <c r="B85" s="17">
        <v>45183</v>
      </c>
      <c r="C85" s="6"/>
      <c r="D85" s="18">
        <v>5.0012999999999996</v>
      </c>
      <c r="E85" s="7"/>
      <c r="F85" s="8">
        <f t="shared" si="4"/>
        <v>3377491.0794215999</v>
      </c>
      <c r="G85" s="7"/>
      <c r="H85" s="18">
        <v>9.9400000000000002E-2</v>
      </c>
      <c r="I85" s="7"/>
      <c r="J85" s="8">
        <f t="shared" si="5"/>
        <v>67127.069620800001</v>
      </c>
      <c r="K85" s="9"/>
      <c r="L85" s="19">
        <v>675322.63199999998</v>
      </c>
      <c r="M85" s="10"/>
      <c r="N85" s="19">
        <v>0</v>
      </c>
      <c r="O85" s="11"/>
      <c r="P85" s="12">
        <f t="shared" si="6"/>
        <v>5.0012999999999996</v>
      </c>
      <c r="Q85" s="11"/>
      <c r="R85" s="14">
        <f t="shared" si="7"/>
        <v>5.1006999999999998</v>
      </c>
      <c r="S85" s="16"/>
      <c r="T85" s="16"/>
      <c r="U85" s="16"/>
      <c r="V85" s="16"/>
      <c r="W85" s="16"/>
      <c r="X85" s="16"/>
      <c r="Y85" s="22"/>
    </row>
    <row r="86" spans="2:25" ht="15.75" thickBot="1" x14ac:dyDescent="0.3">
      <c r="B86" s="17">
        <v>45184</v>
      </c>
      <c r="C86" s="6"/>
      <c r="D86" s="18">
        <v>2.3626999999999998</v>
      </c>
      <c r="E86" s="7"/>
      <c r="F86" s="8">
        <f t="shared" si="4"/>
        <v>1549601.2371314999</v>
      </c>
      <c r="G86" s="7"/>
      <c r="H86" s="18">
        <v>9.9400000000000002E-2</v>
      </c>
      <c r="I86" s="7"/>
      <c r="J86" s="8">
        <f t="shared" si="5"/>
        <v>65192.518293000001</v>
      </c>
      <c r="K86" s="9"/>
      <c r="L86" s="19">
        <v>655860.34499999997</v>
      </c>
      <c r="M86" s="10"/>
      <c r="N86" s="19">
        <v>0</v>
      </c>
      <c r="O86" s="11"/>
      <c r="P86" s="12">
        <f t="shared" si="6"/>
        <v>2.3626999999999998</v>
      </c>
      <c r="Q86" s="11"/>
      <c r="R86" s="14">
        <f t="shared" si="7"/>
        <v>2.4621</v>
      </c>
      <c r="S86" s="16"/>
      <c r="T86" s="16"/>
      <c r="U86" s="16"/>
      <c r="V86" s="16"/>
      <c r="W86" s="16"/>
      <c r="X86" s="16"/>
      <c r="Y86" s="22"/>
    </row>
    <row r="87" spans="2:25" ht="15.75" thickBot="1" x14ac:dyDescent="0.3">
      <c r="B87" s="17">
        <v>45185</v>
      </c>
      <c r="C87" s="6"/>
      <c r="D87" s="18">
        <v>2.5870000000000002</v>
      </c>
      <c r="E87" s="7"/>
      <c r="F87" s="8">
        <f t="shared" si="4"/>
        <v>1567357.9754690002</v>
      </c>
      <c r="G87" s="7"/>
      <c r="H87" s="18">
        <v>9.9400000000000002E-2</v>
      </c>
      <c r="I87" s="7"/>
      <c r="J87" s="8">
        <f t="shared" si="5"/>
        <v>60222.413127800006</v>
      </c>
      <c r="K87" s="9"/>
      <c r="L87" s="19">
        <v>605859.28700000001</v>
      </c>
      <c r="M87" s="10"/>
      <c r="N87" s="19">
        <v>0</v>
      </c>
      <c r="O87" s="11"/>
      <c r="P87" s="12">
        <f t="shared" si="6"/>
        <v>2.5870000000000002</v>
      </c>
      <c r="Q87" s="11"/>
      <c r="R87" s="14">
        <f t="shared" si="7"/>
        <v>2.6864000000000003</v>
      </c>
      <c r="S87" s="16"/>
      <c r="T87" s="16"/>
      <c r="U87" s="16"/>
      <c r="V87" s="16"/>
      <c r="W87" s="16"/>
      <c r="X87" s="16"/>
      <c r="Y87" s="22"/>
    </row>
    <row r="88" spans="2:25" ht="15.75" thickBot="1" x14ac:dyDescent="0.3">
      <c r="B88" s="17">
        <v>45186</v>
      </c>
      <c r="C88" s="6"/>
      <c r="D88" s="18">
        <v>6.0805999999999996</v>
      </c>
      <c r="E88" s="7"/>
      <c r="F88" s="8">
        <f t="shared" si="4"/>
        <v>3709572.5793189998</v>
      </c>
      <c r="G88" s="7"/>
      <c r="H88" s="18">
        <v>9.9400000000000002E-2</v>
      </c>
      <c r="I88" s="7"/>
      <c r="J88" s="8">
        <f t="shared" si="5"/>
        <v>60640.646380999999</v>
      </c>
      <c r="K88" s="9"/>
      <c r="L88" s="19">
        <v>610066.86499999999</v>
      </c>
      <c r="M88" s="10"/>
      <c r="N88" s="19">
        <v>0</v>
      </c>
      <c r="O88" s="11"/>
      <c r="P88" s="12">
        <f t="shared" si="6"/>
        <v>6.0805999999999996</v>
      </c>
      <c r="Q88" s="11"/>
      <c r="R88" s="14">
        <f t="shared" si="7"/>
        <v>6.18</v>
      </c>
      <c r="S88" s="16"/>
      <c r="T88" s="26"/>
      <c r="U88" s="16"/>
      <c r="V88" s="16"/>
      <c r="W88" s="16"/>
      <c r="X88" s="16"/>
      <c r="Y88" s="22"/>
    </row>
    <row r="89" spans="2:25" ht="15.75" thickBot="1" x14ac:dyDescent="0.3">
      <c r="B89" s="17">
        <v>45187</v>
      </c>
      <c r="C89" s="6"/>
      <c r="D89" s="18">
        <v>9.9535999999999998</v>
      </c>
      <c r="E89" s="7"/>
      <c r="F89" s="8">
        <f t="shared" si="4"/>
        <v>6669737.7207952002</v>
      </c>
      <c r="G89" s="7"/>
      <c r="H89" s="18">
        <v>9.9400000000000002E-2</v>
      </c>
      <c r="I89" s="7"/>
      <c r="J89" s="8">
        <f t="shared" si="5"/>
        <v>66606.245925800002</v>
      </c>
      <c r="K89" s="9"/>
      <c r="L89" s="19">
        <v>670082.95700000005</v>
      </c>
      <c r="M89" s="10"/>
      <c r="N89" s="19">
        <v>0</v>
      </c>
      <c r="O89" s="11"/>
      <c r="P89" s="12">
        <f t="shared" si="6"/>
        <v>9.9535999999999998</v>
      </c>
      <c r="Q89" s="11"/>
      <c r="R89" s="14">
        <f t="shared" si="7"/>
        <v>10.052999999999999</v>
      </c>
      <c r="S89" s="16"/>
      <c r="T89" s="26"/>
      <c r="U89" s="16"/>
      <c r="V89" s="16"/>
      <c r="W89" s="16"/>
      <c r="X89" s="16"/>
      <c r="Y89" s="22"/>
    </row>
    <row r="90" spans="2:25" ht="15.75" thickBot="1" x14ac:dyDescent="0.3">
      <c r="B90" s="17">
        <v>45188</v>
      </c>
      <c r="C90" s="6"/>
      <c r="D90" s="18">
        <v>15.020200000000001</v>
      </c>
      <c r="E90" s="7"/>
      <c r="F90" s="8">
        <f t="shared" si="4"/>
        <v>10463217.932172202</v>
      </c>
      <c r="G90" s="7"/>
      <c r="H90" s="18">
        <v>9.9400000000000002E-2</v>
      </c>
      <c r="I90" s="7"/>
      <c r="J90" s="8">
        <f t="shared" si="5"/>
        <v>69243.0102434</v>
      </c>
      <c r="K90" s="9"/>
      <c r="L90" s="19">
        <v>696609.76100000006</v>
      </c>
      <c r="M90" s="10"/>
      <c r="N90" s="19">
        <v>0</v>
      </c>
      <c r="O90" s="11"/>
      <c r="P90" s="12">
        <f t="shared" si="6"/>
        <v>15.020200000000001</v>
      </c>
      <c r="Q90" s="11"/>
      <c r="R90" s="14">
        <f t="shared" si="7"/>
        <v>15.1196</v>
      </c>
      <c r="S90" s="16"/>
      <c r="T90" s="26"/>
      <c r="U90" s="16"/>
      <c r="V90" s="16"/>
      <c r="W90" s="16"/>
      <c r="X90" s="16"/>
      <c r="Y90" s="22"/>
    </row>
    <row r="91" spans="2:25" ht="15.75" thickBot="1" x14ac:dyDescent="0.3">
      <c r="B91" s="17">
        <v>45189</v>
      </c>
      <c r="C91" s="6"/>
      <c r="D91" s="18">
        <v>12.840999999999999</v>
      </c>
      <c r="E91" s="7"/>
      <c r="F91" s="8">
        <f t="shared" si="4"/>
        <v>8914858.741210999</v>
      </c>
      <c r="G91" s="7"/>
      <c r="H91" s="18">
        <v>9.9400000000000002E-2</v>
      </c>
      <c r="I91" s="7"/>
      <c r="J91" s="8">
        <f t="shared" si="5"/>
        <v>69008.407357400007</v>
      </c>
      <c r="K91" s="9"/>
      <c r="L91" s="19">
        <v>694249.571</v>
      </c>
      <c r="M91" s="10"/>
      <c r="N91" s="19">
        <v>0</v>
      </c>
      <c r="O91" s="11"/>
      <c r="P91" s="12">
        <f t="shared" si="6"/>
        <v>12.840999999999999</v>
      </c>
      <c r="Q91" s="11"/>
      <c r="R91" s="14">
        <f t="shared" si="7"/>
        <v>12.940399999999999</v>
      </c>
      <c r="S91" s="16"/>
      <c r="T91" s="26"/>
      <c r="U91" s="16"/>
      <c r="V91" s="16"/>
      <c r="W91" s="16"/>
      <c r="X91" s="16"/>
      <c r="Y91" s="22"/>
    </row>
    <row r="92" spans="2:25" ht="15.75" thickBot="1" x14ac:dyDescent="0.3">
      <c r="B92" s="17">
        <v>45190</v>
      </c>
      <c r="C92" s="6"/>
      <c r="D92" s="18">
        <v>4.9486999999999997</v>
      </c>
      <c r="E92" s="7"/>
      <c r="F92" s="8">
        <f t="shared" si="4"/>
        <v>3338475.3465732001</v>
      </c>
      <c r="G92" s="7"/>
      <c r="H92" s="18">
        <v>9.9400000000000002E-2</v>
      </c>
      <c r="I92" s="7"/>
      <c r="J92" s="8">
        <f t="shared" si="5"/>
        <v>67056.893618400005</v>
      </c>
      <c r="K92" s="9"/>
      <c r="L92" s="19">
        <v>674616.63600000006</v>
      </c>
      <c r="M92" s="10"/>
      <c r="N92" s="19">
        <v>0</v>
      </c>
      <c r="O92" s="11"/>
      <c r="P92" s="12">
        <f t="shared" si="6"/>
        <v>4.9486999999999997</v>
      </c>
      <c r="Q92" s="11"/>
      <c r="R92" s="14">
        <f t="shared" si="7"/>
        <v>5.0480999999999998</v>
      </c>
      <c r="S92" s="16"/>
      <c r="T92" s="26"/>
      <c r="U92" s="16"/>
      <c r="V92" s="16"/>
      <c r="W92" s="16"/>
      <c r="X92" s="16"/>
      <c r="Y92" s="22"/>
    </row>
    <row r="93" spans="2:25" ht="15.75" thickBot="1" x14ac:dyDescent="0.3">
      <c r="B93" s="17">
        <v>45191</v>
      </c>
      <c r="C93" s="6"/>
      <c r="D93" s="18">
        <v>4.4522000000000004</v>
      </c>
      <c r="E93" s="7"/>
      <c r="F93" s="8">
        <f t="shared" si="4"/>
        <v>2977286.1007944006</v>
      </c>
      <c r="G93" s="7"/>
      <c r="H93" s="18">
        <v>9.9400000000000002E-2</v>
      </c>
      <c r="I93" s="7"/>
      <c r="J93" s="8">
        <f t="shared" si="5"/>
        <v>66471.011728800004</v>
      </c>
      <c r="K93" s="9"/>
      <c r="L93" s="19">
        <v>668722.45200000005</v>
      </c>
      <c r="M93" s="10"/>
      <c r="N93" s="19">
        <v>0</v>
      </c>
      <c r="O93" s="11"/>
      <c r="P93" s="12">
        <f t="shared" si="6"/>
        <v>4.4522000000000004</v>
      </c>
      <c r="Q93" s="11"/>
      <c r="R93" s="14">
        <f t="shared" si="7"/>
        <v>4.5516000000000005</v>
      </c>
      <c r="S93" s="16"/>
      <c r="T93" s="26"/>
      <c r="U93" s="16"/>
      <c r="V93" s="16"/>
      <c r="W93" s="16"/>
      <c r="X93" s="16"/>
      <c r="Y93" s="22"/>
    </row>
    <row r="94" spans="2:25" ht="15.75" thickBot="1" x14ac:dyDescent="0.3">
      <c r="B94" s="17">
        <v>45192</v>
      </c>
      <c r="C94" s="6"/>
      <c r="D94" s="18">
        <v>4.4610000000000003</v>
      </c>
      <c r="E94" s="7"/>
      <c r="F94" s="8">
        <f t="shared" si="4"/>
        <v>2716544.9360160003</v>
      </c>
      <c r="G94" s="7"/>
      <c r="H94" s="18">
        <v>9.9400000000000002E-2</v>
      </c>
      <c r="I94" s="7"/>
      <c r="J94" s="8">
        <f t="shared" si="5"/>
        <v>60530.053046400004</v>
      </c>
      <c r="K94" s="9"/>
      <c r="L94" s="19">
        <v>608954.25600000005</v>
      </c>
      <c r="M94" s="10"/>
      <c r="N94" s="19">
        <v>0</v>
      </c>
      <c r="O94" s="11"/>
      <c r="P94" s="12">
        <f t="shared" si="6"/>
        <v>4.4610000000000003</v>
      </c>
      <c r="Q94" s="11"/>
      <c r="R94" s="14">
        <f t="shared" si="7"/>
        <v>4.5604000000000005</v>
      </c>
      <c r="S94" s="16"/>
      <c r="T94" s="26"/>
      <c r="U94" s="16"/>
      <c r="V94" s="16"/>
      <c r="W94" s="16"/>
      <c r="X94" s="16"/>
      <c r="Y94" s="22"/>
    </row>
    <row r="95" spans="2:25" ht="15.75" thickBot="1" x14ac:dyDescent="0.3">
      <c r="B95" s="17">
        <v>45193</v>
      </c>
      <c r="C95" s="6"/>
      <c r="D95" s="18">
        <v>19.462299999999999</v>
      </c>
      <c r="E95" s="7"/>
      <c r="F95" s="8">
        <f t="shared" si="4"/>
        <v>12006603.624544099</v>
      </c>
      <c r="G95" s="7"/>
      <c r="H95" s="18">
        <v>9.9400000000000002E-2</v>
      </c>
      <c r="I95" s="7"/>
      <c r="J95" s="8">
        <f t="shared" si="5"/>
        <v>61321.447119799996</v>
      </c>
      <c r="K95" s="9"/>
      <c r="L95" s="19">
        <v>616915.96699999995</v>
      </c>
      <c r="M95" s="10"/>
      <c r="N95" s="19">
        <v>0</v>
      </c>
      <c r="O95" s="11"/>
      <c r="P95" s="12">
        <f t="shared" si="6"/>
        <v>19.462299999999999</v>
      </c>
      <c r="Q95" s="11"/>
      <c r="R95" s="14">
        <f t="shared" si="7"/>
        <v>19.561699999999998</v>
      </c>
      <c r="S95" s="16"/>
      <c r="T95" s="26"/>
      <c r="U95" s="16"/>
      <c r="V95" s="16"/>
      <c r="W95" s="16"/>
      <c r="X95" s="16"/>
      <c r="Y95" s="22"/>
    </row>
    <row r="96" spans="2:25" ht="15.75" thickBot="1" x14ac:dyDescent="0.3">
      <c r="B96" s="17">
        <v>45194</v>
      </c>
      <c r="C96" s="6"/>
      <c r="D96" s="18">
        <v>11.964399999999999</v>
      </c>
      <c r="E96" s="7"/>
      <c r="F96" s="8">
        <f t="shared" si="4"/>
        <v>8029249.6521131992</v>
      </c>
      <c r="G96" s="7"/>
      <c r="H96" s="18">
        <v>9.9400000000000002E-2</v>
      </c>
      <c r="I96" s="7"/>
      <c r="J96" s="8">
        <f t="shared" si="5"/>
        <v>66706.848268200003</v>
      </c>
      <c r="K96" s="9"/>
      <c r="L96" s="19">
        <v>671095.05299999996</v>
      </c>
      <c r="M96" s="10"/>
      <c r="N96" s="19">
        <v>0</v>
      </c>
      <c r="O96" s="11"/>
      <c r="P96" s="12">
        <f t="shared" si="6"/>
        <v>11.964399999999999</v>
      </c>
      <c r="Q96" s="11"/>
      <c r="R96" s="14">
        <f t="shared" si="7"/>
        <v>12.063799999999999</v>
      </c>
      <c r="S96" s="16"/>
      <c r="T96" s="26"/>
      <c r="U96" s="16"/>
      <c r="V96" s="16"/>
      <c r="W96" s="16"/>
      <c r="X96" s="16"/>
      <c r="Y96" s="22"/>
    </row>
    <row r="97" spans="2:25" ht="15.75" thickBot="1" x14ac:dyDescent="0.3">
      <c r="B97" s="17">
        <v>45195</v>
      </c>
      <c r="C97" s="6"/>
      <c r="D97" s="18">
        <v>7.5063000000000004</v>
      </c>
      <c r="E97" s="7"/>
      <c r="F97" s="8">
        <f t="shared" si="4"/>
        <v>5137220.2182030007</v>
      </c>
      <c r="G97" s="7"/>
      <c r="H97" s="18">
        <v>9.9400000000000002E-2</v>
      </c>
      <c r="I97" s="7"/>
      <c r="J97" s="8">
        <f t="shared" si="5"/>
        <v>68028.148314000005</v>
      </c>
      <c r="K97" s="9"/>
      <c r="L97" s="19">
        <v>684387.81</v>
      </c>
      <c r="M97" s="10"/>
      <c r="N97" s="19">
        <v>0</v>
      </c>
      <c r="O97" s="11"/>
      <c r="P97" s="12">
        <f t="shared" si="6"/>
        <v>7.5063000000000004</v>
      </c>
      <c r="Q97" s="11"/>
      <c r="R97" s="14">
        <f t="shared" si="7"/>
        <v>7.6057000000000006</v>
      </c>
      <c r="S97" s="16"/>
      <c r="T97" s="26"/>
      <c r="U97" s="16"/>
      <c r="V97" s="16"/>
      <c r="W97" s="16"/>
      <c r="X97" s="16"/>
      <c r="Y97" s="22"/>
    </row>
    <row r="98" spans="2:25" ht="15.75" thickBot="1" x14ac:dyDescent="0.3">
      <c r="B98" s="17">
        <v>45196</v>
      </c>
      <c r="C98" s="6"/>
      <c r="D98" s="18">
        <v>7.4410999999999996</v>
      </c>
      <c r="E98" s="7"/>
      <c r="F98" s="8">
        <f t="shared" ref="F98:F101" si="8">D98*L98</f>
        <v>5189322.4693580996</v>
      </c>
      <c r="G98" s="7"/>
      <c r="H98" s="18">
        <v>9.9400000000000002E-2</v>
      </c>
      <c r="I98" s="7"/>
      <c r="J98" s="8">
        <f t="shared" ref="J98:J100" si="9">H98*L98</f>
        <v>69320.215217400008</v>
      </c>
      <c r="K98" s="9"/>
      <c r="L98" s="19">
        <v>697386.47100000002</v>
      </c>
      <c r="M98" s="10"/>
      <c r="N98" s="19">
        <v>0</v>
      </c>
      <c r="O98" s="11"/>
      <c r="P98" s="12">
        <f t="shared" ref="P98:P99" si="10">F98/(L98-N98)</f>
        <v>7.4410999999999996</v>
      </c>
      <c r="Q98" s="11"/>
      <c r="R98" s="14">
        <f t="shared" ref="R98:R99" si="11">P98+H98</f>
        <v>7.5404999999999998</v>
      </c>
      <c r="S98" s="16"/>
      <c r="T98" s="26"/>
      <c r="U98" s="16"/>
      <c r="V98" s="16"/>
      <c r="W98" s="16"/>
      <c r="X98" s="16"/>
      <c r="Y98" s="22"/>
    </row>
    <row r="99" spans="2:25" ht="15.75" thickBot="1" x14ac:dyDescent="0.3">
      <c r="B99" s="17">
        <v>45197</v>
      </c>
      <c r="C99" s="6"/>
      <c r="D99" s="18">
        <v>13.7256</v>
      </c>
      <c r="E99" s="7"/>
      <c r="F99" s="8">
        <f t="shared" si="8"/>
        <v>9501974.8387199994</v>
      </c>
      <c r="G99" s="7"/>
      <c r="H99" s="18">
        <v>9.9400000000000002E-2</v>
      </c>
      <c r="I99" s="7"/>
      <c r="J99" s="8">
        <f t="shared" si="9"/>
        <v>68812.751279999997</v>
      </c>
      <c r="K99" s="9"/>
      <c r="L99" s="19">
        <v>692281.2</v>
      </c>
      <c r="M99" s="10"/>
      <c r="N99" s="19">
        <v>0</v>
      </c>
      <c r="O99" s="11"/>
      <c r="P99" s="12">
        <f t="shared" si="10"/>
        <v>13.7256</v>
      </c>
      <c r="Q99" s="11"/>
      <c r="R99" s="14">
        <f t="shared" si="11"/>
        <v>13.824999999999999</v>
      </c>
      <c r="S99" s="16"/>
      <c r="T99" s="26"/>
      <c r="U99" s="16"/>
      <c r="V99" s="16"/>
      <c r="W99" s="16"/>
      <c r="X99" s="16"/>
      <c r="Y99" s="22"/>
    </row>
    <row r="100" spans="2:25" ht="15.75" thickBot="1" x14ac:dyDescent="0.3">
      <c r="B100" s="17">
        <v>45198</v>
      </c>
      <c r="C100" s="6"/>
      <c r="D100" s="18">
        <v>9.1835000000000004</v>
      </c>
      <c r="E100" s="7"/>
      <c r="F100" s="8">
        <f t="shared" si="8"/>
        <v>6100515.5811684998</v>
      </c>
      <c r="G100" s="7"/>
      <c r="H100" s="18">
        <v>9.9400000000000002E-2</v>
      </c>
      <c r="I100" s="7"/>
      <c r="J100" s="8">
        <f t="shared" si="9"/>
        <v>66030.516553399997</v>
      </c>
      <c r="K100" s="9"/>
      <c r="L100" s="19">
        <v>664290.91099999996</v>
      </c>
      <c r="M100" s="10"/>
      <c r="N100" s="19">
        <v>0</v>
      </c>
      <c r="O100" s="11"/>
      <c r="P100" s="12">
        <f t="shared" ref="P100" si="12">F100/(L100-N100)</f>
        <v>9.1835000000000004</v>
      </c>
      <c r="Q100" s="11"/>
      <c r="R100" s="14">
        <f t="shared" ref="R100" si="13">P100+H100</f>
        <v>9.2828999999999997</v>
      </c>
      <c r="S100" s="16"/>
      <c r="T100" s="26"/>
      <c r="U100" s="16"/>
      <c r="V100" s="16"/>
      <c r="W100" s="16"/>
      <c r="X100" s="16"/>
      <c r="Y100" s="22"/>
    </row>
    <row r="101" spans="2:25" ht="15.75" thickBot="1" x14ac:dyDescent="0.3">
      <c r="B101" s="17">
        <v>45199</v>
      </c>
      <c r="C101" s="6"/>
      <c r="D101" s="18">
        <v>3.5648</v>
      </c>
      <c r="E101" s="7"/>
      <c r="F101" s="8">
        <f t="shared" si="8"/>
        <v>2192062.9410623997</v>
      </c>
      <c r="G101" s="7"/>
      <c r="H101" s="18">
        <v>9.9400000000000002E-2</v>
      </c>
      <c r="I101" s="7"/>
      <c r="J101" s="8">
        <f t="shared" ref="J101" si="14">H101*L101</f>
        <v>61122.939952199995</v>
      </c>
      <c r="K101" s="9"/>
      <c r="L101" s="19">
        <v>614918.91299999994</v>
      </c>
      <c r="M101" s="10"/>
      <c r="N101" s="19">
        <v>0</v>
      </c>
      <c r="O101" s="11"/>
      <c r="P101" s="12">
        <f t="shared" ref="P101" si="15">F101/(L101-N101)</f>
        <v>3.5648</v>
      </c>
      <c r="Q101" s="11"/>
      <c r="R101" s="14">
        <f t="shared" ref="R101" si="16">P101+H101</f>
        <v>3.6642000000000001</v>
      </c>
      <c r="S101" s="16"/>
      <c r="T101" s="26"/>
      <c r="U101" s="16"/>
      <c r="V101" s="16"/>
      <c r="W101" s="16"/>
      <c r="X101" s="16"/>
      <c r="Y101" s="22"/>
    </row>
    <row r="102" spans="2:25" ht="15.75" thickBot="1" x14ac:dyDescent="0.3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2:25" ht="15.75" thickBot="1" x14ac:dyDescent="0.3">
      <c r="B103" s="17" t="s">
        <v>15</v>
      </c>
      <c r="C103" s="16"/>
      <c r="D103" s="18">
        <f>SUMPRODUCT(D10:D101, L10:L101)/L103</f>
        <v>6.2616338943881793</v>
      </c>
      <c r="E103" s="16"/>
      <c r="F103" s="8">
        <f>SUM(F10:F101)</f>
        <v>369770789.55329937</v>
      </c>
      <c r="G103" s="24"/>
      <c r="H103" s="18">
        <f>SUMPRODUCT(H10:H101, L10:L101)/L103</f>
        <v>9.9400000000000002E-2</v>
      </c>
      <c r="I103" s="16"/>
      <c r="J103" s="8">
        <f>SUM(J10:J101)</f>
        <v>5869908.2542240024</v>
      </c>
      <c r="K103" s="16"/>
      <c r="L103" s="19">
        <f>SUM(L10:L101)</f>
        <v>59053402.960000023</v>
      </c>
      <c r="M103" s="16"/>
      <c r="N103" s="19">
        <f>SUM(N10:N101)</f>
        <v>0</v>
      </c>
      <c r="O103" s="16"/>
      <c r="P103" s="12">
        <f>F103/(L103-N103)</f>
        <v>6.2616338943881793</v>
      </c>
      <c r="Q103" s="16"/>
      <c r="R103" s="12">
        <f>P103+H103</f>
        <v>6.3610338943881795</v>
      </c>
      <c r="S103" s="16"/>
      <c r="T103" s="27"/>
      <c r="U103" s="16"/>
      <c r="V103" s="16"/>
      <c r="W103" s="16"/>
      <c r="X103" s="16"/>
      <c r="Y103" s="16"/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5557D5B074E489E7ADF4055449424" ma:contentTypeVersion="17" ma:contentTypeDescription="Create a new document." ma:contentTypeScope="" ma:versionID="1c38c67f358b4245b265e0d3bddb8e71">
  <xsd:schema xmlns:xsd="http://www.w3.org/2001/XMLSchema" xmlns:xs="http://www.w3.org/2001/XMLSchema" xmlns:p="http://schemas.microsoft.com/office/2006/metadata/properties" xmlns:ns2="4dbfb4d9-3a7e-4c43-b2fe-88971ff2dc3e" xmlns:ns3="8a475427-5aba-4470-a333-f66f284c630f" targetNamespace="http://schemas.microsoft.com/office/2006/metadata/properties" ma:root="true" ma:fieldsID="80f184c2e8890a3eaf4d26209d6d0b4c" ns2:_="" ns3:_="">
    <xsd:import namespace="4dbfb4d9-3a7e-4c43-b2fe-88971ff2dc3e"/>
    <xsd:import namespace="8a475427-5aba-4470-a333-f66f284c63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fb4d9-3a7e-4c43-b2fe-88971ff2dc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ced8cc-7ed4-4b9d-b9b5-d96aab5bb4ea}" ma:internalName="TaxCatchAll" ma:showField="CatchAllData" ma:web="4dbfb4d9-3a7e-4c43-b2fe-88971ff2dc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75427-5aba-4470-a333-f66f284c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2bc115-f314-4df2-a102-4eef0e497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bfb4d9-3a7e-4c43-b2fe-88971ff2dc3e" xsi:nil="true"/>
    <lcf76f155ced4ddcb4097134ff3c332f xmlns="8a475427-5aba-4470-a333-f66f284c63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25DB6B-D292-4DE5-85E6-AA9C94B50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32538F-FFF5-46D4-91E1-6A3A9F46D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fb4d9-3a7e-4c43-b2fe-88971ff2dc3e"/>
    <ds:schemaRef ds:uri="8a475427-5aba-4470-a333-f66f284c6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5002E-014E-4CCE-BB4B-575DBE8616BE}">
  <ds:schemaRefs>
    <ds:schemaRef ds:uri="http://schemas.microsoft.com/office/2006/metadata/properties"/>
    <ds:schemaRef ds:uri="http://schemas.microsoft.com/office/infopath/2007/PartnerControls"/>
    <ds:schemaRef ds:uri="4dbfb4d9-3a7e-4c43-b2fe-88971ff2dc3e"/>
    <ds:schemaRef ds:uri="8a475427-5aba-4470-a333-f66f284c630f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CfD_Quarterly_Reconciliation</vt:lpstr>
      <vt:lpstr>CfD_Quarterly_Reconciliation!Print_Area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Garner, Tom</dc:creator>
  <cp:keywords/>
  <dc:description/>
  <cp:lastModifiedBy>Weston, Vicky</cp:lastModifiedBy>
  <cp:revision/>
  <dcterms:created xsi:type="dcterms:W3CDTF">2021-11-10T12:16:23Z</dcterms:created>
  <dcterms:modified xsi:type="dcterms:W3CDTF">2023-11-02T13:07:06Z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0x010100B4FDFCE93EDB87488BCE7B05EFCFF5CD</vt:lpwstr>
  </property>
  <property fmtid="{D5CDD505-2E9C-101B-9397-08002B2CF9AE}" pid="3" name="MediaServiceImageTags">
    <vt:lpwstr/>
  </property>
</Properties>
</file>